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ersonal.cont1\Desktop\TALENTO HUMANO 2020\PLAN ESTRATEGICO DE RECURSOS HUMANOS 2020\PLAN DE RECURSOS HUMANOS 2020\"/>
    </mc:Choice>
  </mc:AlternateContent>
  <bookViews>
    <workbookView xWindow="0" yWindow="0" windowWidth="20490" windowHeight="7350" tabRatio="610" activeTab="1"/>
  </bookViews>
  <sheets>
    <sheet name="Indicador" sheetId="7" r:id="rId1"/>
    <sheet name="Plan de Trabajo" sheetId="6" r:id="rId2"/>
  </sheets>
  <externalReferences>
    <externalReference r:id="rId3"/>
  </externalReferences>
  <definedNames>
    <definedName name="_xlnm._FilterDatabase" localSheetId="1" hidden="1">'Plan de Trabajo'!$A$3:$AZ$92</definedName>
    <definedName name="_xlnm.Print_Area" localSheetId="1">'Plan de Trabajo'!$B$1:$Q$81</definedName>
    <definedName name="definicion_interpretacion">'[1]Indicadores SST'!$E$10:$E$44</definedName>
    <definedName name="OBJETIVOSSGST">'[1]Objetivos SGSST'!$B$5:$B$14</definedName>
    <definedName name="_xlnm.Print_Titles" localSheetId="1">'Plan de Trabajo'!$3:$3</definedName>
  </definedNames>
  <calcPr calcId="162913"/>
</workbook>
</file>

<file path=xl/calcChain.xml><?xml version="1.0" encoding="utf-8"?>
<calcChain xmlns="http://schemas.openxmlformats.org/spreadsheetml/2006/main">
  <c r="S79" i="6" l="1"/>
  <c r="R79" i="6"/>
  <c r="S50" i="6"/>
  <c r="R50" i="6"/>
  <c r="S5" i="6"/>
  <c r="R5" i="6"/>
  <c r="S26" i="6"/>
  <c r="R26" i="6"/>
  <c r="T26" i="6" s="1"/>
  <c r="S25" i="6"/>
  <c r="R25" i="6"/>
  <c r="S22" i="6"/>
  <c r="R22" i="6"/>
  <c r="S21" i="6"/>
  <c r="R21" i="6"/>
  <c r="S23" i="6"/>
  <c r="R23" i="6"/>
  <c r="S19" i="6"/>
  <c r="R19" i="6"/>
  <c r="S18" i="6"/>
  <c r="R18" i="6"/>
  <c r="S17" i="6"/>
  <c r="R17" i="6"/>
  <c r="S14" i="6"/>
  <c r="R14" i="6"/>
  <c r="S12" i="6"/>
  <c r="R12" i="6"/>
  <c r="R13" i="6"/>
  <c r="S13" i="6"/>
  <c r="S10" i="6"/>
  <c r="R10" i="6"/>
  <c r="S6" i="6"/>
  <c r="R6" i="6"/>
  <c r="R72" i="6"/>
  <c r="S72" i="6"/>
  <c r="T79" i="6" l="1"/>
  <c r="T72" i="6"/>
  <c r="T25" i="6"/>
  <c r="T5" i="6"/>
  <c r="T13" i="6"/>
  <c r="T14" i="6"/>
  <c r="T23" i="6"/>
  <c r="T50" i="6"/>
  <c r="T21" i="6"/>
  <c r="T22" i="6"/>
  <c r="T19" i="6"/>
  <c r="T18" i="6"/>
  <c r="T17" i="6"/>
  <c r="T12" i="6"/>
  <c r="T10" i="6"/>
  <c r="T6" i="6"/>
  <c r="S48" i="6" l="1"/>
  <c r="R48" i="6"/>
  <c r="P97" i="6"/>
  <c r="O37" i="7" s="1"/>
  <c r="Q97" i="6"/>
  <c r="P37" i="7" s="1"/>
  <c r="L97" i="6"/>
  <c r="K37" i="7" s="1"/>
  <c r="M97" i="6"/>
  <c r="L37" i="7" s="1"/>
  <c r="N97" i="6"/>
  <c r="M37" i="7" s="1"/>
  <c r="O97" i="6"/>
  <c r="N37" i="7" s="1"/>
  <c r="K97" i="6"/>
  <c r="J37" i="7" s="1"/>
  <c r="S77" i="6"/>
  <c r="R77" i="6"/>
  <c r="B40" i="7"/>
  <c r="F97" i="6"/>
  <c r="E37" i="7" s="1"/>
  <c r="R4" i="6"/>
  <c r="S4" i="6"/>
  <c r="P98" i="6"/>
  <c r="O98" i="6"/>
  <c r="N36" i="7" s="1"/>
  <c r="D105" i="6"/>
  <c r="G98" i="6"/>
  <c r="F36" i="7" s="1"/>
  <c r="H98" i="6"/>
  <c r="I98" i="6"/>
  <c r="J98" i="6"/>
  <c r="I36" i="7" s="1"/>
  <c r="K98" i="6"/>
  <c r="J36" i="7" s="1"/>
  <c r="L98" i="6"/>
  <c r="K36" i="7" s="1"/>
  <c r="M98" i="6"/>
  <c r="L36" i="7" s="1"/>
  <c r="N98" i="6"/>
  <c r="M36" i="7" s="1"/>
  <c r="Q98" i="6"/>
  <c r="F98" i="6"/>
  <c r="G97" i="6"/>
  <c r="F37" i="7" s="1"/>
  <c r="H97" i="6"/>
  <c r="G37" i="7" s="1"/>
  <c r="I97" i="6"/>
  <c r="H37" i="7" s="1"/>
  <c r="J97" i="6"/>
  <c r="I37" i="7" s="1"/>
  <c r="R92" i="6"/>
  <c r="S92" i="6"/>
  <c r="R91" i="6"/>
  <c r="S91" i="6"/>
  <c r="R90" i="6"/>
  <c r="S90" i="6"/>
  <c r="R89" i="6"/>
  <c r="S89" i="6"/>
  <c r="R88" i="6"/>
  <c r="S88" i="6"/>
  <c r="R87" i="6"/>
  <c r="S87" i="6"/>
  <c r="R86" i="6"/>
  <c r="S86" i="6"/>
  <c r="R85" i="6"/>
  <c r="S85" i="6"/>
  <c r="R84" i="6"/>
  <c r="S84" i="6"/>
  <c r="R83" i="6"/>
  <c r="S83" i="6"/>
  <c r="R39" i="6"/>
  <c r="R81" i="6"/>
  <c r="R82" i="6"/>
  <c r="S34" i="6"/>
  <c r="R34" i="6"/>
  <c r="S60" i="6"/>
  <c r="R60" i="6"/>
  <c r="S30" i="6"/>
  <c r="S31" i="6"/>
  <c r="S32" i="6"/>
  <c r="S33" i="6"/>
  <c r="S35" i="6"/>
  <c r="S36" i="6"/>
  <c r="S37" i="6"/>
  <c r="S38" i="6"/>
  <c r="S39" i="6"/>
  <c r="R30" i="6"/>
  <c r="R31" i="6"/>
  <c r="R32" i="6"/>
  <c r="R33" i="6"/>
  <c r="R35" i="6"/>
  <c r="R36" i="6"/>
  <c r="R37" i="6"/>
  <c r="R38" i="6"/>
  <c r="S27" i="6"/>
  <c r="S28" i="6"/>
  <c r="S29" i="6"/>
  <c r="S40" i="6"/>
  <c r="R27" i="6"/>
  <c r="R28" i="6"/>
  <c r="R29" i="6"/>
  <c r="R40" i="6"/>
  <c r="S9" i="6"/>
  <c r="S11" i="6"/>
  <c r="S15" i="6"/>
  <c r="S16" i="6"/>
  <c r="S20" i="6"/>
  <c r="R11" i="6"/>
  <c r="R15" i="6"/>
  <c r="R16" i="6"/>
  <c r="R20" i="6"/>
  <c r="R9" i="6"/>
  <c r="S8" i="6"/>
  <c r="R8" i="6"/>
  <c r="R59" i="6"/>
  <c r="S59" i="6"/>
  <c r="S67" i="6"/>
  <c r="R67" i="6"/>
  <c r="S81" i="6"/>
  <c r="R78" i="6"/>
  <c r="S78" i="6"/>
  <c r="S82" i="6"/>
  <c r="S66" i="6"/>
  <c r="R66" i="6"/>
  <c r="S62" i="6"/>
  <c r="S63" i="6"/>
  <c r="R62" i="6"/>
  <c r="R63" i="6"/>
  <c r="S75" i="6"/>
  <c r="R75" i="6"/>
  <c r="S80" i="6"/>
  <c r="R80" i="6"/>
  <c r="R7" i="6"/>
  <c r="S7" i="6"/>
  <c r="R24" i="6"/>
  <c r="S24" i="6"/>
  <c r="R41" i="6"/>
  <c r="S41" i="6"/>
  <c r="R42" i="6"/>
  <c r="S42" i="6"/>
  <c r="R43" i="6"/>
  <c r="S43" i="6"/>
  <c r="R44" i="6"/>
  <c r="S44" i="6"/>
  <c r="R45" i="6"/>
  <c r="S45" i="6"/>
  <c r="R46" i="6"/>
  <c r="S46" i="6"/>
  <c r="R47" i="6"/>
  <c r="S47" i="6"/>
  <c r="R49" i="6"/>
  <c r="S49" i="6"/>
  <c r="R71" i="6"/>
  <c r="S71" i="6"/>
  <c r="R73" i="6"/>
  <c r="S73" i="6"/>
  <c r="R51" i="6"/>
  <c r="S51" i="6"/>
  <c r="R52" i="6"/>
  <c r="S52" i="6"/>
  <c r="R53" i="6"/>
  <c r="S53" i="6"/>
  <c r="R54" i="6"/>
  <c r="S54" i="6"/>
  <c r="R55" i="6"/>
  <c r="S55" i="6"/>
  <c r="R56" i="6"/>
  <c r="S56" i="6"/>
  <c r="R57" i="6"/>
  <c r="S57" i="6"/>
  <c r="R58" i="6"/>
  <c r="S58" i="6"/>
  <c r="R61" i="6"/>
  <c r="S61" i="6"/>
  <c r="R64" i="6"/>
  <c r="S64" i="6"/>
  <c r="R65" i="6"/>
  <c r="S65" i="6"/>
  <c r="R68" i="6"/>
  <c r="S68" i="6"/>
  <c r="R69" i="6"/>
  <c r="S69" i="6"/>
  <c r="R70" i="6"/>
  <c r="S70" i="6"/>
  <c r="R74" i="6"/>
  <c r="S74" i="6"/>
  <c r="R76" i="6"/>
  <c r="S76" i="6"/>
  <c r="T28" i="6" l="1"/>
  <c r="T27" i="6"/>
  <c r="P36" i="7"/>
  <c r="Q99" i="6"/>
  <c r="P38" i="7" s="1"/>
  <c r="E36" i="7"/>
  <c r="F99" i="6"/>
  <c r="E38" i="7" s="1"/>
  <c r="O36" i="7"/>
  <c r="P99" i="6"/>
  <c r="O38" i="7" s="1"/>
  <c r="Q37" i="7"/>
  <c r="H36" i="7"/>
  <c r="I99" i="6"/>
  <c r="H38" i="7" s="1"/>
  <c r="G99" i="6"/>
  <c r="F38" i="7" s="1"/>
  <c r="G36" i="7"/>
  <c r="H99" i="6"/>
  <c r="G38" i="7" s="1"/>
  <c r="T40" i="6"/>
  <c r="T81" i="6"/>
  <c r="T82" i="6"/>
  <c r="T39" i="6"/>
  <c r="T36" i="6"/>
  <c r="T86" i="6"/>
  <c r="T88" i="6"/>
  <c r="T84" i="6"/>
  <c r="T52" i="6"/>
  <c r="T63" i="6"/>
  <c r="T83" i="6"/>
  <c r="T87" i="6"/>
  <c r="T57" i="6"/>
  <c r="T35" i="6"/>
  <c r="T53" i="6"/>
  <c r="T71" i="6"/>
  <c r="T75" i="6"/>
  <c r="T16" i="6"/>
  <c r="T90" i="6"/>
  <c r="T92" i="6"/>
  <c r="T76" i="6"/>
  <c r="T54" i="6"/>
  <c r="T78" i="6"/>
  <c r="T8" i="6"/>
  <c r="T37" i="6"/>
  <c r="T32" i="6"/>
  <c r="T30" i="6"/>
  <c r="T77" i="6"/>
  <c r="T45" i="6"/>
  <c r="T62" i="6"/>
  <c r="T38" i="6"/>
  <c r="T55" i="6"/>
  <c r="O99" i="6"/>
  <c r="N38" i="7" s="1"/>
  <c r="N99" i="6"/>
  <c r="M38" i="7" s="1"/>
  <c r="T34" i="6"/>
  <c r="T33" i="6"/>
  <c r="T4" i="6"/>
  <c r="T7" i="6"/>
  <c r="T15" i="6"/>
  <c r="T74" i="6"/>
  <c r="T49" i="6"/>
  <c r="T42" i="6"/>
  <c r="T48" i="6"/>
  <c r="T73" i="6"/>
  <c r="T44" i="6"/>
  <c r="T24" i="6"/>
  <c r="T80" i="6"/>
  <c r="T67" i="6"/>
  <c r="T59" i="6"/>
  <c r="T9" i="6"/>
  <c r="T85" i="6"/>
  <c r="T89" i="6"/>
  <c r="T91" i="6"/>
  <c r="M99" i="6"/>
  <c r="L38" i="7" s="1"/>
  <c r="T70" i="6"/>
  <c r="T68" i="6"/>
  <c r="T64" i="6"/>
  <c r="T20" i="6"/>
  <c r="J99" i="6"/>
  <c r="I38" i="7" s="1"/>
  <c r="T58" i="6"/>
  <c r="T56" i="6"/>
  <c r="T51" i="6"/>
  <c r="T47" i="6"/>
  <c r="T43" i="6"/>
  <c r="T41" i="6"/>
  <c r="T66" i="6"/>
  <c r="T60" i="6"/>
  <c r="L99" i="6"/>
  <c r="K38" i="7" s="1"/>
  <c r="D106" i="6"/>
  <c r="D107" i="6" s="1"/>
  <c r="T29" i="6"/>
  <c r="T31" i="6"/>
  <c r="K99" i="6"/>
  <c r="J38" i="7" s="1"/>
  <c r="T69" i="6"/>
  <c r="T65" i="6"/>
  <c r="T61" i="6"/>
  <c r="T46" i="6"/>
  <c r="T11" i="6"/>
  <c r="R98" i="6"/>
  <c r="R97" i="6"/>
  <c r="Q36" i="7" l="1"/>
  <c r="Q38" i="7" s="1"/>
</calcChain>
</file>

<file path=xl/comments1.xml><?xml version="1.0" encoding="utf-8"?>
<comments xmlns="http://schemas.openxmlformats.org/spreadsheetml/2006/main">
  <authors>
    <author>Luis Guillermo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</rPr>
          <t>Interpretación</t>
        </r>
      </text>
    </comment>
    <comment ref="K18" authorId="0" shapeId="0">
      <text>
        <r>
          <rPr>
            <b/>
            <sz val="9"/>
            <color indexed="81"/>
            <rFont val="Tahoma"/>
            <family val="2"/>
          </rPr>
          <t>Destinatarios de los resultados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</rPr>
          <t>Método</t>
        </r>
      </text>
    </comment>
    <comment ref="L20" authorId="0" shapeId="0">
      <text>
        <r>
          <rPr>
            <b/>
            <sz val="9"/>
            <color indexed="81"/>
            <rFont val="Tahoma"/>
            <family val="2"/>
          </rPr>
          <t>Fuentes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 shapeId="0">
      <text>
        <r>
          <rPr>
            <b/>
            <sz val="9"/>
            <color indexed="81"/>
            <rFont val="Tahoma"/>
            <family val="2"/>
          </rPr>
          <t>Límites</t>
        </r>
      </text>
    </comment>
    <comment ref="C31" authorId="0" shapeId="0">
      <text>
        <r>
          <rPr>
            <b/>
            <sz val="9"/>
            <color indexed="81"/>
            <rFont val="Tahoma"/>
            <family val="2"/>
          </rPr>
          <t>Meta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>Periodo</t>
        </r>
      </text>
    </comment>
  </commentList>
</comments>
</file>

<file path=xl/comments2.xml><?xml version="1.0" encoding="utf-8"?>
<comments xmlns="http://schemas.openxmlformats.org/spreadsheetml/2006/main">
  <authors>
    <author>Sicro</author>
  </authors>
  <commentList>
    <comment ref="C4" authorId="0" shapeId="0">
      <text>
        <r>
          <rPr>
            <b/>
            <sz val="9"/>
            <color indexed="81"/>
            <rFont val="Tahoma"/>
            <family val="2"/>
          </rPr>
          <t>Sicro:</t>
        </r>
        <r>
          <rPr>
            <sz val="9"/>
            <color indexed="81"/>
            <rFont val="Tahoma"/>
            <family val="2"/>
          </rPr>
          <t xml:space="preserve">
Realizarlo desde el empalme</t>
        </r>
      </text>
    </comment>
  </commentList>
</comments>
</file>

<file path=xl/sharedStrings.xml><?xml version="1.0" encoding="utf-8"?>
<sst xmlns="http://schemas.openxmlformats.org/spreadsheetml/2006/main" count="796" uniqueCount="290">
  <si>
    <t>RESPONSABLE</t>
  </si>
  <si>
    <t>OBSERVACIONES</t>
  </si>
  <si>
    <t>Programado</t>
  </si>
  <si>
    <t>Cumplido</t>
  </si>
  <si>
    <t>% Cumplimiento mes</t>
  </si>
  <si>
    <t>% cumplimiento Actividad</t>
  </si>
  <si>
    <t>Sin ejecutar</t>
  </si>
  <si>
    <t>Ejecutado</t>
  </si>
  <si>
    <t>Actividades ejecutadas</t>
  </si>
  <si>
    <t>Actividades totales</t>
  </si>
  <si>
    <t>% de cumplimiento</t>
  </si>
  <si>
    <t>ACTIVIDAD PLAN DE TRABAJO 2018</t>
  </si>
  <si>
    <t>Notificación y reporte de accidentes de trabajo y enfermedades laborales</t>
  </si>
  <si>
    <t>Tec operativa</t>
  </si>
  <si>
    <t>Profesional SST y Tec Operativa</t>
  </si>
  <si>
    <t>Realizar rendición de cuentas de los que se tengan asignado las responsabilidades. (Realización de informes)</t>
  </si>
  <si>
    <t>Actualizar la matriz de requisitos legales</t>
  </si>
  <si>
    <t>Seguimiento a las acciones de los resultados de la auditoria</t>
  </si>
  <si>
    <t>Actualización de la documentación PESV- seguimiento a infractores y accidentes de tránsito</t>
  </si>
  <si>
    <t>Implementación del programa de caídas a nivel.</t>
  </si>
  <si>
    <t>SICRO S.A.S, contratista apoyo OP, ARL SURA</t>
  </si>
  <si>
    <t>Apoyo a actividades de PyP (semana de la salud)</t>
  </si>
  <si>
    <t>Elaborar diagnostico de seguimiento (res 0312)</t>
  </si>
  <si>
    <t xml:space="preserve">PRODUCTO </t>
  </si>
  <si>
    <t>Informe y lista de asistencia</t>
  </si>
  <si>
    <t>Tec operativa, contratista apoyo OP, ARL SURA,</t>
  </si>
  <si>
    <t xml:space="preserve">Formato digital actualizado </t>
  </si>
  <si>
    <t xml:space="preserve">Encuestas e Informe </t>
  </si>
  <si>
    <t>Soportes documentales</t>
  </si>
  <si>
    <t>Documento digital e informe</t>
  </si>
  <si>
    <t xml:space="preserve">Documento digital e informe con plan de acción </t>
  </si>
  <si>
    <t xml:space="preserve">Registros de asistencia y certificados digitales </t>
  </si>
  <si>
    <t>Plan de trabajo actualizado, digital.</t>
  </si>
  <si>
    <t>Matriz actualizada</t>
  </si>
  <si>
    <t>Matriz de mejoras Digital</t>
  </si>
  <si>
    <t xml:space="preserve">Soportes de convocatoria y lista de personal nuevo inscrito </t>
  </si>
  <si>
    <t>Acta listas de asistencia</t>
  </si>
  <si>
    <t>Listas de asistencia</t>
  </si>
  <si>
    <t>Plan de mejora actualizado, digital.</t>
  </si>
  <si>
    <t>Informe</t>
  </si>
  <si>
    <t>Hoja de vida del indicador</t>
  </si>
  <si>
    <t>I.  IDENTIFICADOR DEL INDICADOR</t>
  </si>
  <si>
    <t>Proceso</t>
  </si>
  <si>
    <t>Seguridad y Salud en el Trabajo</t>
  </si>
  <si>
    <t>Responsables</t>
  </si>
  <si>
    <t>Rol</t>
  </si>
  <si>
    <t>Lider del Sistema de Seguridad y Salud en el Trabajo</t>
  </si>
  <si>
    <t>Medición</t>
  </si>
  <si>
    <t>Nombre del Indicador</t>
  </si>
  <si>
    <t>Ejecución del plan del plan de trabajo</t>
  </si>
  <si>
    <t>Tipo de Indicador</t>
  </si>
  <si>
    <t>Objetivo del Indicador</t>
  </si>
  <si>
    <t>Medir el % de actividades realizas</t>
  </si>
  <si>
    <t>Objetivo Sistema de Gestión</t>
  </si>
  <si>
    <t>Cumplir las actividades propuestas para incrementar el cumplimiento del Sistema de Gestión de Seguridad y Salud en el Trabajo con Base al plan de Mejora.</t>
  </si>
  <si>
    <t>SISTEMA DE GESTIÓN</t>
  </si>
  <si>
    <t>DEFINICIÓN</t>
  </si>
  <si>
    <t>Ejecución del plan de trabajo en el SGSST</t>
  </si>
  <si>
    <t>INTERESADOS</t>
  </si>
  <si>
    <t>Alta dirección- ARL- Lider del Sistema de Gestión</t>
  </si>
  <si>
    <t>Fórmula del Indicador</t>
  </si>
  <si>
    <t>Unidad de Medida</t>
  </si>
  <si>
    <t>Nombre Variable</t>
  </si>
  <si>
    <t>Explicación de la Variable</t>
  </si>
  <si>
    <t>Fuente de la Información</t>
  </si>
  <si>
    <t>Actividades ejecutadas)/(Actividades  Programadas)* 100</t>
  </si>
  <si>
    <t>Porcentaje</t>
  </si>
  <si>
    <t>Corresponde al total de las actividades ejecutados</t>
  </si>
  <si>
    <t>Evidencias de las actividades</t>
  </si>
  <si>
    <t>Actividades  Programadas</t>
  </si>
  <si>
    <t>Corresponde al total de las actividaes que fueron programados</t>
  </si>
  <si>
    <t>Plan de actividades en SST</t>
  </si>
  <si>
    <t>Mide:</t>
  </si>
  <si>
    <t>Eficacia</t>
  </si>
  <si>
    <t>X</t>
  </si>
  <si>
    <t>Eficiencia</t>
  </si>
  <si>
    <t>Efectividad</t>
  </si>
  <si>
    <t>Otro Cual?</t>
  </si>
  <si>
    <t>Periodicidad:</t>
  </si>
  <si>
    <t>Mensual</t>
  </si>
  <si>
    <t>Bimestral</t>
  </si>
  <si>
    <t>Trimestral</t>
  </si>
  <si>
    <t>Semestral</t>
  </si>
  <si>
    <t>Anual</t>
  </si>
  <si>
    <t>RANGO DE GESTIÓN</t>
  </si>
  <si>
    <t>Tendencia</t>
  </si>
  <si>
    <t>Ascendente</t>
  </si>
  <si>
    <t>Máximo</t>
  </si>
  <si>
    <t>Mínimo</t>
  </si>
  <si>
    <t>Satisfactorio</t>
  </si>
  <si>
    <t>&gt;85%</t>
  </si>
  <si>
    <t>Aceptable</t>
  </si>
  <si>
    <t>≥80% - ≤85%</t>
  </si>
  <si>
    <t>Crítico</t>
  </si>
  <si>
    <t xml:space="preserve">&lt;80% </t>
  </si>
  <si>
    <t>Descendente</t>
  </si>
  <si>
    <t xml:space="preserve">Mínimo </t>
  </si>
  <si>
    <t>META</t>
  </si>
  <si>
    <t>Fuente información línea base</t>
  </si>
  <si>
    <t>Plan de Trabajo del Sistema</t>
  </si>
  <si>
    <t>II.  INFORMACIÓN OPERACIONAL</t>
  </si>
  <si>
    <t>Variables</t>
  </si>
  <si>
    <t>Período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</si>
  <si>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</si>
  <si>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</si>
  <si>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</si>
  <si>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</si>
  <si>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</si>
  <si>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</si>
  <si>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</si>
  <si>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</si>
  <si>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SEP/BRE</t>
  </si>
  <si>
    <t>OCTUBRE</t>
  </si>
  <si>
    <t>NOV/BRE</t>
  </si>
  <si>
    <t>DIC/BRE</t>
  </si>
  <si>
    <t>TOTAL</t>
  </si>
  <si>
    <t>No. de Actividades ejecutados</t>
  </si>
  <si>
    <t xml:space="preserve">No Total de Actividades programados </t>
  </si>
  <si>
    <t>Resultado %</t>
  </si>
  <si>
    <t>Análisis de Datos</t>
  </si>
  <si>
    <t>ENERO:</t>
  </si>
  <si>
    <t>MARZO:</t>
  </si>
  <si>
    <t>ABRIL:</t>
  </si>
  <si>
    <t>MAYO:</t>
  </si>
  <si>
    <t>JUNIO:</t>
  </si>
  <si>
    <t>AGOSTO:</t>
  </si>
  <si>
    <t>SEPTIEMBRE:</t>
  </si>
  <si>
    <t>OCTUBRE:</t>
  </si>
  <si>
    <t>NOVIEMBRE:</t>
  </si>
  <si>
    <t>DICIEMBRE:</t>
  </si>
  <si>
    <t>Propuesta de Mejoramiento</t>
  </si>
  <si>
    <t>Realizado por:</t>
  </si>
  <si>
    <t>Fecha de realización:</t>
  </si>
  <si>
    <t xml:space="preserve">Técnica operativa </t>
  </si>
  <si>
    <t xml:space="preserve">FURAT físico y digital </t>
  </si>
  <si>
    <t>Investigación de accidentes de trabajo y enfermedades laborales</t>
  </si>
  <si>
    <t>Documento físico con investigación y anexos.</t>
  </si>
  <si>
    <t xml:space="preserve">Documento físico y digital </t>
  </si>
  <si>
    <t>Caracterización de accidentalidad</t>
  </si>
  <si>
    <t>Documento físico y digital y soporte de la intervención</t>
  </si>
  <si>
    <t>Informes y listas de asistencia físicos y digital</t>
  </si>
  <si>
    <t>Ejecución del programa 4R</t>
  </si>
  <si>
    <t xml:space="preserve">Documento con Programa, informes de seguimientos a casos médicos.  </t>
  </si>
  <si>
    <t>Realizar programación de exámenes médicos ocupacionales según el  procedimiento .</t>
  </si>
  <si>
    <t xml:space="preserve">Conceptos médicos, cartas firmadas para exámenes de egreso, </t>
  </si>
  <si>
    <t>Elaborar el acta de nombramiento del líder del sistema y licencias de los profesionales</t>
  </si>
  <si>
    <t>Documento físico</t>
  </si>
  <si>
    <t>Documento físico y digital Actualizado</t>
  </si>
  <si>
    <t xml:space="preserve">Documento físico y Digital </t>
  </si>
  <si>
    <t>Divulgación de la política SST, objetivos del SG-SST y reglamento de higiene</t>
  </si>
  <si>
    <t>Documento físico y digital</t>
  </si>
  <si>
    <t>Técnica operativa</t>
  </si>
  <si>
    <t>Realizar estándares de seguridad para las actividades que los requieran</t>
  </si>
  <si>
    <t>Documentos físicos y Digitales</t>
  </si>
  <si>
    <t>Gestión de compra y entrega de elementos de protección personal</t>
  </si>
  <si>
    <t xml:space="preserve">Documento con procedimiento físico y digital </t>
  </si>
  <si>
    <t>Crear y/o actualizar los planes de emergencias de las secretarias y elaborar los planos de evacuación</t>
  </si>
  <si>
    <t xml:space="preserve">Documento con PPPRE físico y digital, Planos de evacuación, analis de vulnerabilidad. </t>
  </si>
  <si>
    <t xml:space="preserve">Divulgación de los planes de emergencia </t>
  </si>
  <si>
    <t>Planeación y ejecución de simulacros</t>
  </si>
  <si>
    <t>Convocatoria para conformación de brigadas de emergencias</t>
  </si>
  <si>
    <t>Revisión por la dirección</t>
  </si>
  <si>
    <t>Acta,  informe y listas de asistencia</t>
  </si>
  <si>
    <t xml:space="preserve">línea basal, informes, listas de asistencia, </t>
  </si>
  <si>
    <t>Recursos</t>
  </si>
  <si>
    <t>Humanos- Fisicos</t>
  </si>
  <si>
    <t>Documento digital y fisico</t>
  </si>
  <si>
    <t>Documento con Programa, inventario de alturas, protocolos</t>
  </si>
  <si>
    <t>Distribuir  insumos para botiquines de seguridad</t>
  </si>
  <si>
    <t>Implementacion del plan PESV</t>
  </si>
  <si>
    <t>Tec Operativa, Profesional SST</t>
  </si>
  <si>
    <t>Documentos físicos y Digitales y evidencias de seguimiento</t>
  </si>
  <si>
    <t>Soportes de entrega (fotos, listado de recibido)</t>
  </si>
  <si>
    <t>Tecnica Operativa</t>
  </si>
  <si>
    <t>Humanos- Físicos</t>
  </si>
  <si>
    <t>Actualizar el perfil sociodemográfico con la totalidad del personal.</t>
  </si>
  <si>
    <t>Profesional SST, SICRO, ARL SURA, Tec operativa, contratista apoyo</t>
  </si>
  <si>
    <t xml:space="preserve">Técnica operativa, Talento Humano </t>
  </si>
  <si>
    <t>Afiliaciones a Seguridad ARL a contratistas y vinculados</t>
  </si>
  <si>
    <t>Tecnica operativa, Profesional SST</t>
  </si>
  <si>
    <t>Verificacion de afiliacion a la ARL</t>
  </si>
  <si>
    <t>Tecnica Operativa, Profesional SST</t>
  </si>
  <si>
    <t>Registro de asistencias y pruebas de efectividad</t>
  </si>
  <si>
    <t>Induccion y reinduccion al personal ( Vinculados y contratistas)</t>
  </si>
  <si>
    <t>Actualizar el programa de induccion y reinduccion alineado con el de talento humano</t>
  </si>
  <si>
    <t>Actualizar el programa de capacitaciones  alineado con el de talento humano</t>
  </si>
  <si>
    <t>Enero
2020</t>
  </si>
  <si>
    <t>Febrero
2020</t>
  </si>
  <si>
    <t>Marzo
2020</t>
  </si>
  <si>
    <t>Abril
2020</t>
  </si>
  <si>
    <t>Mayo
2020</t>
  </si>
  <si>
    <t>Junio
2020</t>
  </si>
  <si>
    <t>Julio
2020</t>
  </si>
  <si>
    <t>Tecnica Operativa, ARL SURA</t>
  </si>
  <si>
    <t>Gestionar los planes de accion para cierre de las investigacion de accidentes</t>
  </si>
  <si>
    <t>Tecnica Operativa, Profesional SST, ARL SURA</t>
  </si>
  <si>
    <t>Seguimeinto al manual de contratistas (verificar el cumplimiento)</t>
  </si>
  <si>
    <t>Seguimiento al procedimiento de adquisiciones</t>
  </si>
  <si>
    <t>Gestionar el Plan de manejo integral de residuos solidos</t>
  </si>
  <si>
    <t>Tecnica Operativa, Profesional SST (Medio ambiente)</t>
  </si>
  <si>
    <t>Tecnica Operativa, Profesional SST (Apoyo ARL SURA)</t>
  </si>
  <si>
    <t xml:space="preserve">Actualizar y hacer seguimiento el programa de riesgo quimico </t>
  </si>
  <si>
    <t>Actualizar el programa de vigilancia epidemiológico psicosocial (intervención)  con resultados de la aplicación de baterías</t>
  </si>
  <si>
    <t>Actualizar el programa de vigilancia epidemiológico osteomuscular y realizar intervencion</t>
  </si>
  <si>
    <t>Actualizar el programa de vigilancia epidemiológico auditivo y relizar intervancion</t>
  </si>
  <si>
    <t>Continuar con la gestion del programa de estilos de vida saludable.</t>
  </si>
  <si>
    <t>Actualizar y hacer seguimiento al programa de pausas activas.</t>
  </si>
  <si>
    <t>Actualizar y hacer seguimiento al programa Visual y realizar intervencion</t>
  </si>
  <si>
    <t>Realizar la caracterización de las condiciones de salud, evaluación y análisis de estadísticas sobre la salud de los funcionarios y resultado de evaluaciones ocupacionales.</t>
  </si>
  <si>
    <t>Intermediario (centro de salud)</t>
  </si>
  <si>
    <t xml:space="preserve">Coordinar actividades de PYP, enfocado a las condiciones de salud </t>
  </si>
  <si>
    <t>Tecnica operativa, Profesional SST, Subdirectora TH</t>
  </si>
  <si>
    <t>Profesional SST, Tec Operativa, ARL SURA,  Contratista Apoyo</t>
  </si>
  <si>
    <t>Actualizar reglamento de higiene y seguridad y salud en el trabajo.</t>
  </si>
  <si>
    <t>Secretario servicios admon y alcalde (tecnica Operativa)</t>
  </si>
  <si>
    <t>Seguimiento a cumplimineto al curso virtual de las 50 horas a comités.</t>
  </si>
  <si>
    <t>Realizar presupuesto para el año 2021</t>
  </si>
  <si>
    <t>Conformacion del COPASST</t>
  </si>
  <si>
    <t>Conformacion del Comité de convivencia laboral</t>
  </si>
  <si>
    <t>Tecnica Operaiva</t>
  </si>
  <si>
    <t>Profesional SST, tecnica Operativa, Subdirectora TH</t>
  </si>
  <si>
    <t>Acta, convocatorias, votaciones, registros</t>
  </si>
  <si>
    <t>Acompañamiento al COPASST en la elaboracion del plan de trabajo y cronograma de capacitaciones</t>
  </si>
  <si>
    <t>Acompañamiento al COCOLA en la elaboracion del plan de trabajo y cronograma de capacitaciones</t>
  </si>
  <si>
    <t>Plan de trabajo y cronograma de capacitacion para el comité</t>
  </si>
  <si>
    <t>Revisar y ejecutar el cronograma de capacitaciones general</t>
  </si>
  <si>
    <t>Profesional SST, Tec Operativa (Persona apoyo)</t>
  </si>
  <si>
    <t>Tecnica operativa</t>
  </si>
  <si>
    <t>Revisión y seguimiento del plan de trabajo para del año en curso</t>
  </si>
  <si>
    <t xml:space="preserve">Realizar seguimiento al procedimiento documental para la conservación de los documentos </t>
  </si>
  <si>
    <t>Profesional SST, Tec Operativa, ARL SURA,  Contratistas Apoyo, Comités, Contratistas y vinculados acorde a su rol.</t>
  </si>
  <si>
    <t>Tecnica operativa, Juridica</t>
  </si>
  <si>
    <t>Implementar el procedimiento de comunicaciones, como reportar condiciones de salud y seguridad salud en el trabajo. (Hacer campañas)</t>
  </si>
  <si>
    <t>Seguimiento a indicadores del sistema de gestión (Estructura, proceso y resultado)</t>
  </si>
  <si>
    <t xml:space="preserve">Seguimiento al ausentismo </t>
  </si>
  <si>
    <t>Realizar Dosimetrias y sonometrias a las dependencias mas vulnerables y divulgar los resultados</t>
  </si>
  <si>
    <t>Documento físico y digital de resultado de medicion y evidencia de divulgacion.</t>
  </si>
  <si>
    <t>Actualización de la matriz de peligros y riesgos</t>
  </si>
  <si>
    <t>Tecnica Operativa, (Apoyo ARL SURA), Prefesional SST</t>
  </si>
  <si>
    <t>Evidencia de divulgacion</t>
  </si>
  <si>
    <t>Registro de seguimiento</t>
  </si>
  <si>
    <t>Divulagacion de peligors y riesgos a todo el personal</t>
  </si>
  <si>
    <t>Recoleccion de informacion de peligros y riesgos con la participacion de los servidores para actualizacion de matriz IPEVR</t>
  </si>
  <si>
    <t>Verificar de la aplicación de medidas de prevención y control por parte de los servidores</t>
  </si>
  <si>
    <t xml:space="preserve">Tecnica Operativa, Profesional SST,  ARL SURA, Contratistas Apoyo </t>
  </si>
  <si>
    <t>Seguimiento al plan de inspecciones</t>
  </si>
  <si>
    <t>Cronograma de capacitaciones Digital</t>
  </si>
  <si>
    <t>Evidencia de insepcciones realizadas</t>
  </si>
  <si>
    <t>Elaboracion del plan de inspecciones de seguridad y salud en el trabajo ( locativas, puestos de trabajo, máquinas, equipo y EPP, y botiquines y equipos de emergencia)</t>
  </si>
  <si>
    <t>Realizar plan de trabajo para el Año 2021</t>
  </si>
  <si>
    <t>Revisar y actulizar el procedimiento de gestion del cambio y realizar seguimiento</t>
  </si>
  <si>
    <t>Tecnica operativa, Subdirectora TH</t>
  </si>
  <si>
    <t>Elaboracion y divulgación de protocolos de seguridad y salud en el trabajo</t>
  </si>
  <si>
    <t>Profesional SST, 
Técnica Operativa
 Contratista apoyo</t>
  </si>
  <si>
    <t>Gestionar aprovacion del procedimiento para acciones preventivas y/o correctivas.</t>
  </si>
  <si>
    <t>Diligenciar y hacer seguimiento de las acciones preventivas, correctivas y de mejora</t>
  </si>
  <si>
    <t>Matriz de actualizada</t>
  </si>
  <si>
    <t>Revison y actualizacion de la matriz de elementos de proteccion personal</t>
  </si>
  <si>
    <t>Tec operativa, Talento Humano</t>
  </si>
  <si>
    <t>Tecnica Operativa, apoyo ARL SURA</t>
  </si>
  <si>
    <t>ARL SURA, Tecnica Operativa</t>
  </si>
  <si>
    <t>Segumiento al  procedimiento de mantenimiento preventivo y correctivo para instalaciones y equipos</t>
  </si>
  <si>
    <t>Acompañamiento de la auditoria de control interno</t>
  </si>
  <si>
    <t>Profesional SST,  Tec operativa, subdirectora TH</t>
  </si>
  <si>
    <t xml:space="preserve">Profesional SST, subdirectora TH
Técnica Operativa
ARL SURA
</t>
  </si>
  <si>
    <t xml:space="preserve">
tecnica operativa, ARL SURA</t>
  </si>
  <si>
    <t>Actualizacion e implementacion del programa de protección contra caídas</t>
  </si>
  <si>
    <t>Campañas de orden y aseo</t>
  </si>
  <si>
    <t>Tecnica Operativa, ARL SURA, Profesional SST</t>
  </si>
  <si>
    <t>evidencia de cumplimiento</t>
  </si>
  <si>
    <t>Prevencion de lesiones deportivas</t>
  </si>
  <si>
    <t>Evidencia de actividades</t>
  </si>
  <si>
    <t>Divulgacion del programa y política de alcohol y Drogas</t>
  </si>
  <si>
    <t xml:space="preserve">Carta de recomendaciones </t>
  </si>
  <si>
    <t>Tecnica Operativa, Profesiona SST, ARL SURA</t>
  </si>
  <si>
    <t>Evaluacion de seguimiento firmado</t>
  </si>
  <si>
    <t>Realizar una auditoria a las fichas ocupacionales  para revision si hay historias clinicas y hacer carta recomendando que esto se debe de sacar</t>
  </si>
  <si>
    <t>Seguimiento a infractores y accidentes de tránsito</t>
  </si>
  <si>
    <t>Registro de resultados - Año 2020</t>
  </si>
  <si>
    <t>Diciembre
2020</t>
  </si>
  <si>
    <t>Noviembre
2020</t>
  </si>
  <si>
    <t>Octubre
2020</t>
  </si>
  <si>
    <t>Septiembre
2020</t>
  </si>
  <si>
    <t>Agosto
2020</t>
  </si>
  <si>
    <t>Astrid Yuliana Trejos Gomez</t>
  </si>
  <si>
    <t>18 de Noviembre de 2019</t>
  </si>
  <si>
    <t>GESTIÓN PARA LA SEGURIDAD Y SALUD EN EL TRABAJO SST PLAN DE TRABAJO 2020</t>
  </si>
  <si>
    <r>
      <rPr>
        <u/>
        <sz val="10"/>
        <rFont val="Candara"/>
        <family val="2"/>
      </rPr>
      <t>S</t>
    </r>
    <r>
      <rPr>
        <sz val="10"/>
        <rFont val="Candara"/>
        <family val="2"/>
      </rPr>
      <t>eguimiento a cierre de planes de acción derivados de las investigaciones de accidentes</t>
    </r>
  </si>
  <si>
    <t>Tecnica Operativa-Talento Humano</t>
  </si>
  <si>
    <t>Tecnica Operativa-Apoyo SST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</si>
</sst>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$&quot;\ * #,##0.00_ ;_ &quot;$&quot;\ * \-#,##0.00_ ;_ &quot;$&quot;\ * &quot;-&quot;??_ ;_ @_ "/>
    <numFmt numFmtId="165" formatCode="00"/>
  </numFmts>
  <fonts count="35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Candara"/>
      <family val="2"/>
    </font>
    <font>
      <sz val="12"/>
      <name val="Candar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name val="Roboto"/>
    </font>
    <font>
      <b/>
      <sz val="9"/>
      <color indexed="8"/>
      <name val="Roboto"/>
    </font>
    <font>
      <sz val="9"/>
      <color indexed="8"/>
      <name val="Roboto"/>
    </font>
    <font>
      <sz val="11"/>
      <color theme="1"/>
      <name val="Calibri"/>
      <family val="2"/>
      <scheme val="minor"/>
    </font>
    <font>
      <b/>
      <sz val="12"/>
      <color theme="0"/>
      <name val="Candara"/>
      <family val="2"/>
    </font>
    <font>
      <sz val="12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0"/>
      <name val="Roboto"/>
    </font>
    <font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ndara"/>
      <family val="2"/>
    </font>
    <font>
      <b/>
      <sz val="12"/>
      <color theme="1"/>
      <name val="Arial"/>
      <family val="2"/>
    </font>
    <font>
      <sz val="10"/>
      <name val="Candara"/>
      <family val="2"/>
    </font>
    <font>
      <b/>
      <sz val="10"/>
      <color indexed="9"/>
      <name val="Candara"/>
      <family val="2"/>
    </font>
    <font>
      <b/>
      <sz val="10"/>
      <color theme="0"/>
      <name val="Candara"/>
      <family val="2"/>
    </font>
    <font>
      <sz val="10"/>
      <color indexed="8"/>
      <name val="Candara"/>
      <family val="2"/>
    </font>
    <font>
      <b/>
      <sz val="10"/>
      <name val="Candara"/>
      <family val="2"/>
    </font>
    <font>
      <u/>
      <sz val="10"/>
      <name val="Candara"/>
      <family val="2"/>
    </font>
    <font>
      <sz val="10"/>
      <color theme="1"/>
      <name val="Candara"/>
      <family val="2"/>
    </font>
    <font>
      <sz val="12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31"/>
      </patternFill>
    </fill>
    <fill>
      <patternFill patternType="solid">
        <fgColor theme="0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rgb="FF0033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80"/>
        <bgColor indexed="26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1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48">
    <xf numFmtId="0" fontId="0" fillId="0" borderId="0" xfId="0"/>
    <xf numFmtId="0" fontId="5" fillId="2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vertical="center" wrapText="1"/>
    </xf>
    <xf numFmtId="0" fontId="5" fillId="5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9" fontId="5" fillId="6" borderId="0" xfId="4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9" fontId="5" fillId="6" borderId="1" xfId="4" applyFont="1" applyFill="1" applyBorder="1" applyAlignment="1">
      <alignment horizontal="center" vertical="center" wrapText="1"/>
    </xf>
    <xf numFmtId="9" fontId="5" fillId="5" borderId="1" xfId="4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9" fontId="5" fillId="0" borderId="0" xfId="4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10" fontId="5" fillId="2" borderId="1" xfId="4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3" fillId="0" borderId="0" xfId="0" applyFont="1"/>
    <xf numFmtId="0" fontId="14" fillId="3" borderId="2" xfId="3" applyFont="1" applyFill="1" applyBorder="1"/>
    <xf numFmtId="0" fontId="14" fillId="3" borderId="3" xfId="3" applyFont="1" applyFill="1" applyBorder="1"/>
    <xf numFmtId="0" fontId="14" fillId="3" borderId="4" xfId="3" applyFont="1" applyFill="1" applyBorder="1"/>
    <xf numFmtId="0" fontId="14" fillId="3" borderId="5" xfId="3" applyFont="1" applyFill="1" applyBorder="1"/>
    <xf numFmtId="0" fontId="14" fillId="3" borderId="6" xfId="3" applyFont="1" applyFill="1" applyBorder="1"/>
    <xf numFmtId="0" fontId="15" fillId="9" borderId="7" xfId="3" applyFont="1" applyFill="1" applyBorder="1" applyAlignment="1">
      <alignment horizontal="center" vertical="center" wrapText="1"/>
    </xf>
    <xf numFmtId="0" fontId="14" fillId="3" borderId="0" xfId="3" applyFont="1" applyFill="1" applyBorder="1" applyAlignment="1">
      <alignment horizontal="left"/>
    </xf>
    <xf numFmtId="0" fontId="14" fillId="3" borderId="0" xfId="3" applyFont="1" applyFill="1" applyBorder="1"/>
    <xf numFmtId="0" fontId="16" fillId="10" borderId="1" xfId="3" applyFont="1" applyFill="1" applyBorder="1" applyAlignment="1">
      <alignment horizontal="center" vertical="center" wrapText="1"/>
    </xf>
    <xf numFmtId="0" fontId="14" fillId="0" borderId="5" xfId="3" applyFont="1" applyFill="1" applyBorder="1"/>
    <xf numFmtId="0" fontId="14" fillId="0" borderId="6" xfId="3" applyFont="1" applyFill="1" applyBorder="1"/>
    <xf numFmtId="0" fontId="15" fillId="9" borderId="8" xfId="3" applyFont="1" applyFill="1" applyBorder="1" applyAlignment="1">
      <alignment vertical="center"/>
    </xf>
    <xf numFmtId="0" fontId="15" fillId="11" borderId="8" xfId="3" applyFont="1" applyFill="1" applyBorder="1" applyAlignment="1">
      <alignment vertical="center"/>
    </xf>
    <xf numFmtId="0" fontId="14" fillId="0" borderId="8" xfId="3" applyFont="1" applyBorder="1" applyAlignment="1">
      <alignment horizontal="center" vertical="center"/>
    </xf>
    <xf numFmtId="0" fontId="14" fillId="3" borderId="0" xfId="3" applyFont="1" applyFill="1" applyBorder="1" applyAlignment="1">
      <alignment horizontal="center"/>
    </xf>
    <xf numFmtId="0" fontId="15" fillId="12" borderId="9" xfId="3" applyFont="1" applyFill="1" applyBorder="1" applyAlignment="1">
      <alignment horizontal="center" vertical="center"/>
    </xf>
    <xf numFmtId="9" fontId="17" fillId="0" borderId="10" xfId="3" applyNumberFormat="1" applyFont="1" applyBorder="1" applyAlignment="1">
      <alignment horizontal="center" vertical="center" wrapText="1"/>
    </xf>
    <xf numFmtId="9" fontId="17" fillId="0" borderId="9" xfId="3" applyNumberFormat="1" applyFont="1" applyBorder="1" applyAlignment="1">
      <alignment horizontal="center" vertical="center" wrapText="1"/>
    </xf>
    <xf numFmtId="0" fontId="15" fillId="12" borderId="11" xfId="3" applyFont="1" applyFill="1" applyBorder="1" applyAlignment="1">
      <alignment horizontal="center" vertical="center"/>
    </xf>
    <xf numFmtId="0" fontId="15" fillId="0" borderId="11" xfId="3" applyFont="1" applyBorder="1" applyAlignment="1">
      <alignment horizontal="center" vertical="center"/>
    </xf>
    <xf numFmtId="0" fontId="17" fillId="3" borderId="0" xfId="3" applyFont="1" applyFill="1" applyBorder="1"/>
    <xf numFmtId="0" fontId="18" fillId="13" borderId="12" xfId="3" applyFont="1" applyFill="1" applyBorder="1" applyAlignment="1">
      <alignment horizontal="center" vertical="center"/>
    </xf>
    <xf numFmtId="9" fontId="19" fillId="4" borderId="13" xfId="3" applyNumberFormat="1" applyFont="1" applyFill="1" applyBorder="1" applyAlignment="1">
      <alignment horizontal="center" vertical="center" wrapText="1"/>
    </xf>
    <xf numFmtId="0" fontId="17" fillId="3" borderId="14" xfId="3" applyFont="1" applyFill="1" applyBorder="1"/>
    <xf numFmtId="0" fontId="14" fillId="3" borderId="15" xfId="3" applyFont="1" applyFill="1" applyBorder="1"/>
    <xf numFmtId="0" fontId="18" fillId="14" borderId="16" xfId="3" applyFont="1" applyFill="1" applyBorder="1" applyAlignment="1">
      <alignment horizontal="center" vertical="center"/>
    </xf>
    <xf numFmtId="9" fontId="19" fillId="14" borderId="16" xfId="3" applyNumberFormat="1" applyFont="1" applyFill="1" applyBorder="1" applyAlignment="1">
      <alignment horizontal="center" vertical="center" wrapText="1"/>
    </xf>
    <xf numFmtId="0" fontId="17" fillId="15" borderId="16" xfId="3" applyFont="1" applyFill="1" applyBorder="1"/>
    <xf numFmtId="0" fontId="17" fillId="15" borderId="16" xfId="3" applyFont="1" applyFill="1" applyBorder="1" applyAlignment="1">
      <alignment horizontal="left" vertical="center"/>
    </xf>
    <xf numFmtId="9" fontId="17" fillId="5" borderId="16" xfId="3" applyNumberFormat="1" applyFont="1" applyFill="1" applyBorder="1" applyAlignment="1">
      <alignment horizontal="center" vertical="center" wrapText="1"/>
    </xf>
    <xf numFmtId="0" fontId="16" fillId="15" borderId="16" xfId="3" applyFont="1" applyFill="1" applyBorder="1" applyAlignment="1">
      <alignment horizontal="center" vertical="center"/>
    </xf>
    <xf numFmtId="0" fontId="17" fillId="15" borderId="16" xfId="3" applyFont="1" applyFill="1" applyBorder="1" applyAlignment="1">
      <alignment horizontal="center" vertical="center" wrapText="1"/>
    </xf>
    <xf numFmtId="0" fontId="14" fillId="3" borderId="17" xfId="3" applyFont="1" applyFill="1" applyBorder="1"/>
    <xf numFmtId="0" fontId="15" fillId="12" borderId="8" xfId="3" applyFont="1" applyFill="1" applyBorder="1" applyAlignment="1">
      <alignment horizontal="center" vertical="center" wrapText="1"/>
    </xf>
    <xf numFmtId="49" fontId="14" fillId="9" borderId="18" xfId="3" applyNumberFormat="1" applyFont="1" applyFill="1" applyBorder="1" applyAlignment="1">
      <alignment horizontal="center" vertical="top" wrapText="1"/>
    </xf>
    <xf numFmtId="49" fontId="14" fillId="9" borderId="8" xfId="3" applyNumberFormat="1" applyFont="1" applyFill="1" applyBorder="1" applyAlignment="1">
      <alignment horizontal="center" vertical="top" wrapText="1"/>
    </xf>
    <xf numFmtId="0" fontId="14" fillId="9" borderId="8" xfId="3" applyFont="1" applyFill="1" applyBorder="1" applyAlignment="1">
      <alignment horizontal="center" vertical="top" wrapText="1"/>
    </xf>
    <xf numFmtId="0" fontId="14" fillId="9" borderId="12" xfId="3" applyFont="1" applyFill="1" applyBorder="1" applyAlignment="1">
      <alignment horizontal="center" vertical="top" wrapText="1"/>
    </xf>
    <xf numFmtId="0" fontId="20" fillId="16" borderId="19" xfId="3" applyFont="1" applyFill="1" applyBorder="1" applyAlignment="1">
      <alignment horizontal="center" vertical="center" wrapText="1"/>
    </xf>
    <xf numFmtId="0" fontId="17" fillId="0" borderId="8" xfId="3" applyFont="1" applyBorder="1" applyAlignment="1">
      <alignment horizontal="center" vertical="center" wrapText="1"/>
    </xf>
    <xf numFmtId="0" fontId="8" fillId="0" borderId="19" xfId="3" applyFont="1" applyBorder="1" applyAlignment="1">
      <alignment horizontal="center" vertical="center" wrapText="1"/>
    </xf>
    <xf numFmtId="0" fontId="17" fillId="0" borderId="18" xfId="3" applyFont="1" applyBorder="1" applyAlignment="1">
      <alignment horizontal="center" vertical="center" wrapText="1"/>
    </xf>
    <xf numFmtId="0" fontId="8" fillId="0" borderId="20" xfId="3" applyFont="1" applyBorder="1" applyAlignment="1">
      <alignment horizontal="center" vertical="center" wrapText="1"/>
    </xf>
    <xf numFmtId="9" fontId="9" fillId="17" borderId="21" xfId="3" applyNumberFormat="1" applyFont="1" applyFill="1" applyBorder="1" applyAlignment="1">
      <alignment horizontal="center" vertical="center" wrapText="1"/>
    </xf>
    <xf numFmtId="9" fontId="9" fillId="17" borderId="22" xfId="3" applyNumberFormat="1" applyFont="1" applyFill="1" applyBorder="1" applyAlignment="1">
      <alignment horizontal="center" vertical="center" wrapText="1"/>
    </xf>
    <xf numFmtId="9" fontId="14" fillId="3" borderId="0" xfId="3" applyNumberFormat="1" applyFont="1" applyFill="1" applyBorder="1"/>
    <xf numFmtId="0" fontId="15" fillId="0" borderId="0" xfId="3" applyFont="1" applyBorder="1" applyAlignment="1">
      <alignment vertical="top" wrapText="1"/>
    </xf>
    <xf numFmtId="0" fontId="15" fillId="0" borderId="6" xfId="3" applyFont="1" applyBorder="1" applyAlignment="1">
      <alignment vertical="top" wrapText="1"/>
    </xf>
    <xf numFmtId="0" fontId="14" fillId="3" borderId="5" xfId="3" applyFont="1" applyFill="1" applyBorder="1" applyAlignment="1">
      <alignment horizontal="left" indent="1"/>
    </xf>
    <xf numFmtId="0" fontId="10" fillId="3" borderId="0" xfId="3" applyFont="1" applyFill="1" applyBorder="1"/>
    <xf numFmtId="0" fontId="14" fillId="3" borderId="5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center" vertical="center"/>
    </xf>
    <xf numFmtId="9" fontId="14" fillId="3" borderId="5" xfId="3" applyNumberFormat="1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4" fillId="0" borderId="5" xfId="3" applyFont="1" applyBorder="1"/>
    <xf numFmtId="0" fontId="14" fillId="0" borderId="0" xfId="3" applyFont="1" applyBorder="1"/>
    <xf numFmtId="0" fontId="21" fillId="0" borderId="0" xfId="0" applyFont="1" applyBorder="1"/>
    <xf numFmtId="0" fontId="15" fillId="0" borderId="16" xfId="3" applyFont="1" applyBorder="1" applyAlignment="1">
      <alignment vertical="top" wrapText="1"/>
    </xf>
    <xf numFmtId="0" fontId="15" fillId="0" borderId="17" xfId="3" applyFont="1" applyBorder="1" applyAlignment="1">
      <alignment vertical="top" wrapText="1"/>
    </xf>
    <xf numFmtId="0" fontId="14" fillId="3" borderId="16" xfId="3" applyFont="1" applyFill="1" applyBorder="1"/>
    <xf numFmtId="0" fontId="21" fillId="0" borderId="6" xfId="0" applyFont="1" applyBorder="1"/>
    <xf numFmtId="0" fontId="13" fillId="0" borderId="0" xfId="0" applyFont="1" applyBorder="1"/>
    <xf numFmtId="0" fontId="5" fillId="5" borderId="0" xfId="0" applyFont="1" applyFill="1" applyBorder="1" applyAlignment="1">
      <alignment horizontal="center" vertical="center" wrapText="1"/>
    </xf>
    <xf numFmtId="10" fontId="5" fillId="2" borderId="0" xfId="4" applyNumberFormat="1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29" fillId="8" borderId="1" xfId="0" applyFont="1" applyFill="1" applyBorder="1" applyAlignment="1">
      <alignment horizontal="center" vertical="center" wrapText="1"/>
    </xf>
    <xf numFmtId="0" fontId="27" fillId="5" borderId="0" xfId="0" applyFont="1" applyFill="1" applyBorder="1" applyAlignment="1">
      <alignment vertical="center" wrapText="1"/>
    </xf>
    <xf numFmtId="0" fontId="27" fillId="0" borderId="88" xfId="0" applyFont="1" applyFill="1" applyBorder="1" applyAlignment="1">
      <alignment horizontal="justify" vertical="center" wrapText="1"/>
    </xf>
    <xf numFmtId="0" fontId="30" fillId="5" borderId="1" xfId="0" applyFont="1" applyFill="1" applyBorder="1" applyAlignment="1">
      <alignment horizontal="justify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9" fontId="27" fillId="6" borderId="1" xfId="4" applyFont="1" applyFill="1" applyBorder="1" applyAlignment="1">
      <alignment horizontal="center" vertical="center" wrapText="1"/>
    </xf>
    <xf numFmtId="0" fontId="27" fillId="0" borderId="5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7" fillId="0" borderId="23" xfId="0" applyFont="1" applyFill="1" applyBorder="1" applyAlignment="1">
      <alignment horizontal="justify" vertical="center" wrapText="1"/>
    </xf>
    <xf numFmtId="0" fontId="27" fillId="5" borderId="1" xfId="0" applyFont="1" applyFill="1" applyBorder="1" applyAlignment="1">
      <alignment vertical="center" wrapText="1"/>
    </xf>
    <xf numFmtId="0" fontId="33" fillId="0" borderId="88" xfId="0" applyFont="1" applyFill="1" applyBorder="1" applyAlignment="1">
      <alignment horizontal="justify" vertical="center" wrapText="1"/>
    </xf>
    <xf numFmtId="0" fontId="33" fillId="5" borderId="1" xfId="0" applyFont="1" applyFill="1" applyBorder="1" applyAlignment="1">
      <alignment horizontal="justify" vertical="center" wrapText="1"/>
    </xf>
    <xf numFmtId="0" fontId="33" fillId="0" borderId="1" xfId="0" applyFont="1" applyFill="1" applyBorder="1" applyAlignment="1">
      <alignment horizontal="justify" vertical="center" wrapText="1"/>
    </xf>
    <xf numFmtId="0" fontId="27" fillId="0" borderId="0" xfId="0" applyFont="1" applyFill="1" applyAlignment="1">
      <alignment vertical="center"/>
    </xf>
    <xf numFmtId="0" fontId="30" fillId="0" borderId="1" xfId="0" applyFont="1" applyFill="1" applyBorder="1" applyAlignment="1">
      <alignment horizontal="justify" vertical="center" wrapText="1"/>
    </xf>
    <xf numFmtId="0" fontId="27" fillId="5" borderId="89" xfId="0" applyFont="1" applyFill="1" applyBorder="1" applyAlignment="1">
      <alignment vertical="center" wrapText="1"/>
    </xf>
    <xf numFmtId="9" fontId="27" fillId="5" borderId="0" xfId="4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0" borderId="88" xfId="0" applyFont="1" applyFill="1" applyBorder="1" applyAlignment="1">
      <alignment horizontal="justify" vertical="center" wrapText="1"/>
    </xf>
    <xf numFmtId="0" fontId="30" fillId="0" borderId="88" xfId="0" applyFont="1" applyBorder="1" applyAlignment="1">
      <alignment horizontal="justify" vertical="center" wrapText="1"/>
    </xf>
    <xf numFmtId="0" fontId="30" fillId="0" borderId="1" xfId="0" applyFont="1" applyBorder="1" applyAlignment="1">
      <alignment horizontal="justify" vertical="center" wrapText="1"/>
    </xf>
    <xf numFmtId="0" fontId="33" fillId="5" borderId="88" xfId="0" applyFont="1" applyFill="1" applyBorder="1" applyAlignment="1">
      <alignment horizontal="justify" vertical="center" wrapText="1"/>
    </xf>
    <xf numFmtId="0" fontId="27" fillId="0" borderId="48" xfId="0" applyFont="1" applyFill="1" applyBorder="1" applyAlignment="1">
      <alignment horizontal="justify" vertical="center" wrapText="1"/>
    </xf>
    <xf numFmtId="0" fontId="27" fillId="0" borderId="1" xfId="0" applyFont="1" applyFill="1" applyBorder="1" applyAlignment="1">
      <alignment horizontal="justify" vertical="center" wrapText="1"/>
    </xf>
    <xf numFmtId="0" fontId="27" fillId="0" borderId="48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9" fontId="27" fillId="5" borderId="1" xfId="4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34" fillId="5" borderId="0" xfId="0" applyFont="1" applyFill="1" applyBorder="1" applyAlignment="1">
      <alignment horizontal="center"/>
    </xf>
    <xf numFmtId="0" fontId="26" fillId="5" borderId="0" xfId="0" applyFont="1" applyFill="1" applyBorder="1" applyAlignment="1">
      <alignment vertical="center"/>
    </xf>
    <xf numFmtId="165" fontId="34" fillId="5" borderId="0" xfId="0" applyNumberFormat="1" applyFont="1" applyFill="1" applyBorder="1" applyAlignment="1">
      <alignment horizontal="center"/>
    </xf>
    <xf numFmtId="0" fontId="15" fillId="0" borderId="0" xfId="3" applyFont="1" applyBorder="1" applyAlignment="1">
      <alignment horizontal="left" vertical="top" wrapText="1"/>
    </xf>
    <xf numFmtId="0" fontId="15" fillId="0" borderId="6" xfId="3" applyFont="1" applyBorder="1" applyAlignment="1">
      <alignment horizontal="left" vertical="top" wrapText="1"/>
    </xf>
    <xf numFmtId="0" fontId="24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5" fillId="3" borderId="86" xfId="3" applyFont="1" applyFill="1" applyBorder="1" applyAlignment="1">
      <alignment horizontal="center"/>
    </xf>
    <xf numFmtId="0" fontId="15" fillId="3" borderId="87" xfId="3" applyFont="1" applyFill="1" applyBorder="1" applyAlignment="1">
      <alignment horizontal="center"/>
    </xf>
    <xf numFmtId="0" fontId="15" fillId="3" borderId="73" xfId="3" applyFont="1" applyFill="1" applyBorder="1" applyAlignment="1">
      <alignment horizontal="center"/>
    </xf>
    <xf numFmtId="0" fontId="16" fillId="18" borderId="25" xfId="3" applyFont="1" applyFill="1" applyBorder="1" applyAlignment="1">
      <alignment horizontal="center" vertical="center"/>
    </xf>
    <xf numFmtId="0" fontId="16" fillId="18" borderId="26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horizontal="center"/>
    </xf>
    <xf numFmtId="0" fontId="14" fillId="3" borderId="6" xfId="3" applyFont="1" applyFill="1" applyBorder="1" applyAlignment="1">
      <alignment horizontal="center"/>
    </xf>
    <xf numFmtId="0" fontId="14" fillId="3" borderId="15" xfId="3" applyFont="1" applyFill="1" applyBorder="1" applyAlignment="1">
      <alignment horizontal="center"/>
    </xf>
    <xf numFmtId="0" fontId="14" fillId="3" borderId="16" xfId="3" applyFont="1" applyFill="1" applyBorder="1" applyAlignment="1">
      <alignment horizontal="center"/>
    </xf>
    <xf numFmtId="0" fontId="14" fillId="3" borderId="17" xfId="3" applyFont="1" applyFill="1" applyBorder="1" applyAlignment="1">
      <alignment horizontal="center"/>
    </xf>
    <xf numFmtId="0" fontId="15" fillId="3" borderId="5" xfId="3" applyFont="1" applyFill="1" applyBorder="1" applyAlignment="1">
      <alignment horizontal="center" vertical="center"/>
    </xf>
    <xf numFmtId="0" fontId="15" fillId="3" borderId="0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5" fillId="3" borderId="15" xfId="3" applyFont="1" applyFill="1" applyBorder="1" applyAlignment="1">
      <alignment horizontal="center" vertical="center"/>
    </xf>
    <xf numFmtId="0" fontId="15" fillId="3" borderId="16" xfId="3" applyFont="1" applyFill="1" applyBorder="1" applyAlignment="1">
      <alignment horizontal="center" vertical="center"/>
    </xf>
    <xf numFmtId="0" fontId="15" fillId="3" borderId="17" xfId="3" applyFont="1" applyFill="1" applyBorder="1" applyAlignment="1">
      <alignment horizontal="center" vertical="center"/>
    </xf>
    <xf numFmtId="0" fontId="15" fillId="0" borderId="0" xfId="3" applyFont="1" applyBorder="1" applyAlignment="1">
      <alignment horizontal="center" vertical="center" wrapText="1"/>
    </xf>
    <xf numFmtId="0" fontId="19" fillId="0" borderId="80" xfId="3" applyFont="1" applyFill="1" applyBorder="1" applyAlignment="1">
      <alignment horizontal="center" vertical="center" wrapText="1"/>
    </xf>
    <xf numFmtId="0" fontId="19" fillId="0" borderId="81" xfId="3" applyFont="1" applyFill="1" applyBorder="1" applyAlignment="1">
      <alignment horizontal="center" vertical="center" wrapText="1"/>
    </xf>
    <xf numFmtId="0" fontId="19" fillId="0" borderId="82" xfId="3" applyFont="1" applyFill="1" applyBorder="1" applyAlignment="1">
      <alignment horizontal="center" vertical="center" wrapText="1"/>
    </xf>
    <xf numFmtId="0" fontId="15" fillId="0" borderId="65" xfId="3" applyFont="1" applyBorder="1" applyAlignment="1">
      <alignment horizontal="center" vertical="center"/>
    </xf>
    <xf numFmtId="0" fontId="16" fillId="10" borderId="66" xfId="3" applyFont="1" applyFill="1" applyBorder="1" applyAlignment="1">
      <alignment horizontal="center" vertical="center"/>
    </xf>
    <xf numFmtId="0" fontId="16" fillId="10" borderId="67" xfId="3" applyFont="1" applyFill="1" applyBorder="1" applyAlignment="1">
      <alignment horizontal="center" vertical="center"/>
    </xf>
    <xf numFmtId="0" fontId="16" fillId="10" borderId="57" xfId="3" applyFont="1" applyFill="1" applyBorder="1" applyAlignment="1">
      <alignment horizontal="center" vertical="center"/>
    </xf>
    <xf numFmtId="0" fontId="16" fillId="10" borderId="58" xfId="3" applyFont="1" applyFill="1" applyBorder="1" applyAlignment="1">
      <alignment horizontal="center" vertical="center"/>
    </xf>
    <xf numFmtId="0" fontId="15" fillId="12" borderId="10" xfId="3" applyFont="1" applyFill="1" applyBorder="1" applyAlignment="1">
      <alignment horizontal="center" vertical="center"/>
    </xf>
    <xf numFmtId="0" fontId="15" fillId="12" borderId="68" xfId="3" applyFont="1" applyFill="1" applyBorder="1" applyAlignment="1">
      <alignment horizontal="center" vertical="center"/>
    </xf>
    <xf numFmtId="0" fontId="15" fillId="12" borderId="44" xfId="3" applyFont="1" applyFill="1" applyBorder="1" applyAlignment="1">
      <alignment horizontal="center" vertical="center"/>
    </xf>
    <xf numFmtId="0" fontId="14" fillId="0" borderId="69" xfId="3" applyFont="1" applyBorder="1" applyAlignment="1">
      <alignment horizontal="center" vertical="center"/>
    </xf>
    <xf numFmtId="0" fontId="14" fillId="0" borderId="70" xfId="3" applyFont="1" applyBorder="1" applyAlignment="1">
      <alignment horizontal="center" vertical="center"/>
    </xf>
    <xf numFmtId="0" fontId="23" fillId="0" borderId="72" xfId="3" applyFont="1" applyBorder="1" applyAlignment="1">
      <alignment horizontal="center" vertical="center"/>
    </xf>
    <xf numFmtId="0" fontId="23" fillId="0" borderId="7" xfId="3" applyFont="1" applyBorder="1" applyAlignment="1">
      <alignment horizontal="center" vertical="center"/>
    </xf>
    <xf numFmtId="0" fontId="15" fillId="12" borderId="71" xfId="3" applyFont="1" applyFill="1" applyBorder="1" applyAlignment="1">
      <alignment horizontal="center" vertical="center"/>
    </xf>
    <xf numFmtId="0" fontId="15" fillId="12" borderId="60" xfId="3" applyFont="1" applyFill="1" applyBorder="1" applyAlignment="1">
      <alignment horizontal="center" vertical="center"/>
    </xf>
    <xf numFmtId="0" fontId="14" fillId="0" borderId="73" xfId="3" applyFont="1" applyBorder="1" applyAlignment="1">
      <alignment horizontal="center" vertical="center"/>
    </xf>
    <xf numFmtId="0" fontId="14" fillId="0" borderId="74" xfId="3" applyFont="1" applyBorder="1" applyAlignment="1">
      <alignment horizontal="center" vertical="center"/>
    </xf>
    <xf numFmtId="0" fontId="15" fillId="0" borderId="5" xfId="3" applyFont="1" applyBorder="1" applyAlignment="1">
      <alignment horizontal="center" vertical="center" wrapText="1"/>
    </xf>
    <xf numFmtId="9" fontId="17" fillId="5" borderId="14" xfId="3" applyNumberFormat="1" applyFont="1" applyFill="1" applyBorder="1" applyAlignment="1">
      <alignment horizontal="center" vertical="center" wrapText="1"/>
    </xf>
    <xf numFmtId="0" fontId="16" fillId="18" borderId="75" xfId="3" applyFont="1" applyFill="1" applyBorder="1" applyAlignment="1">
      <alignment horizontal="center" vertical="center"/>
    </xf>
    <xf numFmtId="0" fontId="16" fillId="18" borderId="14" xfId="3" applyFont="1" applyFill="1" applyBorder="1" applyAlignment="1">
      <alignment horizontal="center" vertical="center"/>
    </xf>
    <xf numFmtId="0" fontId="16" fillId="18" borderId="76" xfId="3" applyFont="1" applyFill="1" applyBorder="1" applyAlignment="1">
      <alignment horizontal="center" vertical="center"/>
    </xf>
    <xf numFmtId="0" fontId="17" fillId="3" borderId="77" xfId="3" applyFont="1" applyFill="1" applyBorder="1" applyAlignment="1">
      <alignment horizontal="center" vertical="center" wrapText="1"/>
    </xf>
    <xf numFmtId="0" fontId="17" fillId="3" borderId="78" xfId="3" applyFont="1" applyFill="1" applyBorder="1" applyAlignment="1">
      <alignment horizontal="center" vertical="center" wrapText="1"/>
    </xf>
    <xf numFmtId="0" fontId="17" fillId="3" borderId="79" xfId="3" applyFont="1" applyFill="1" applyBorder="1" applyAlignment="1">
      <alignment horizontal="center" vertical="center" wrapText="1"/>
    </xf>
    <xf numFmtId="0" fontId="15" fillId="0" borderId="2" xfId="3" applyFont="1" applyBorder="1" applyAlignment="1">
      <alignment horizontal="center" vertical="center" wrapText="1"/>
    </xf>
    <xf numFmtId="0" fontId="15" fillId="17" borderId="27" xfId="3" applyFont="1" applyFill="1" applyBorder="1" applyAlignment="1">
      <alignment horizontal="center" vertical="center"/>
    </xf>
    <xf numFmtId="0" fontId="15" fillId="17" borderId="28" xfId="3" applyFont="1" applyFill="1" applyBorder="1" applyAlignment="1">
      <alignment horizontal="center" vertical="center"/>
    </xf>
    <xf numFmtId="0" fontId="17" fillId="15" borderId="14" xfId="3" applyFont="1" applyFill="1" applyBorder="1" applyAlignment="1">
      <alignment horizontal="left" vertical="center"/>
    </xf>
    <xf numFmtId="0" fontId="14" fillId="0" borderId="0" xfId="3" applyFont="1" applyBorder="1" applyAlignment="1">
      <alignment horizontal="center" vertical="center" wrapText="1"/>
    </xf>
    <xf numFmtId="0" fontId="16" fillId="10" borderId="8" xfId="3" applyFont="1" applyFill="1" applyBorder="1" applyAlignment="1">
      <alignment horizontal="left" vertical="center"/>
    </xf>
    <xf numFmtId="0" fontId="15" fillId="0" borderId="8" xfId="3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/>
    </xf>
    <xf numFmtId="0" fontId="15" fillId="12" borderId="83" xfId="3" applyFont="1" applyFill="1" applyBorder="1" applyAlignment="1">
      <alignment horizontal="center" vertical="center" wrapText="1"/>
    </xf>
    <xf numFmtId="0" fontId="15" fillId="12" borderId="84" xfId="3" applyFont="1" applyFill="1" applyBorder="1" applyAlignment="1">
      <alignment horizontal="center" vertical="center" wrapText="1"/>
    </xf>
    <xf numFmtId="0" fontId="14" fillId="12" borderId="83" xfId="3" applyFont="1" applyFill="1" applyBorder="1" applyAlignment="1">
      <alignment horizontal="left" vertical="center" wrapText="1"/>
    </xf>
    <xf numFmtId="0" fontId="14" fillId="12" borderId="8" xfId="3" applyFont="1" applyFill="1" applyBorder="1" applyAlignment="1">
      <alignment horizontal="left" vertical="center" wrapText="1"/>
    </xf>
    <xf numFmtId="0" fontId="14" fillId="12" borderId="85" xfId="3" applyFont="1" applyFill="1" applyBorder="1" applyAlignment="1">
      <alignment horizontal="left" vertical="center" wrapText="1"/>
    </xf>
    <xf numFmtId="0" fontId="14" fillId="12" borderId="18" xfId="3" applyFont="1" applyFill="1" applyBorder="1" applyAlignment="1">
      <alignment horizontal="left" vertical="center" wrapText="1"/>
    </xf>
    <xf numFmtId="0" fontId="16" fillId="10" borderId="12" xfId="3" applyFont="1" applyFill="1" applyBorder="1" applyAlignment="1">
      <alignment horizontal="left" vertical="center"/>
    </xf>
    <xf numFmtId="0" fontId="16" fillId="10" borderId="64" xfId="3" applyFont="1" applyFill="1" applyBorder="1" applyAlignment="1">
      <alignment horizontal="left" vertical="center"/>
    </xf>
    <xf numFmtId="0" fontId="14" fillId="0" borderId="55" xfId="3" applyFont="1" applyBorder="1" applyAlignment="1">
      <alignment horizontal="justify" vertical="center" wrapText="1"/>
    </xf>
    <xf numFmtId="0" fontId="14" fillId="0" borderId="56" xfId="3" applyFont="1" applyBorder="1" applyAlignment="1">
      <alignment horizontal="justify" vertical="center" wrapText="1"/>
    </xf>
    <xf numFmtId="0" fontId="14" fillId="0" borderId="57" xfId="3" applyFont="1" applyBorder="1" applyAlignment="1">
      <alignment horizontal="justify" vertical="center" wrapText="1"/>
    </xf>
    <xf numFmtId="0" fontId="14" fillId="0" borderId="58" xfId="3" applyFont="1" applyBorder="1" applyAlignment="1">
      <alignment horizontal="justify" vertical="center" wrapText="1"/>
    </xf>
    <xf numFmtId="0" fontId="14" fillId="0" borderId="59" xfId="3" applyFont="1" applyBorder="1" applyAlignment="1">
      <alignment horizontal="center" vertical="center" wrapText="1"/>
    </xf>
    <xf numFmtId="0" fontId="14" fillId="0" borderId="60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left" vertical="center" wrapText="1"/>
    </xf>
    <xf numFmtId="0" fontId="14" fillId="0" borderId="61" xfId="3" applyFont="1" applyBorder="1" applyAlignment="1">
      <alignment horizontal="left" vertical="center"/>
    </xf>
    <xf numFmtId="0" fontId="14" fillId="0" borderId="19" xfId="3" applyFont="1" applyBorder="1" applyAlignment="1">
      <alignment horizontal="left" vertical="center"/>
    </xf>
    <xf numFmtId="0" fontId="14" fillId="0" borderId="60" xfId="3" applyFont="1" applyBorder="1" applyAlignment="1">
      <alignment horizontal="left" vertical="center" wrapText="1"/>
    </xf>
    <xf numFmtId="0" fontId="14" fillId="0" borderId="62" xfId="3" applyFont="1" applyBorder="1" applyAlignment="1">
      <alignment horizontal="left" vertical="center"/>
    </xf>
    <xf numFmtId="0" fontId="14" fillId="0" borderId="63" xfId="3" applyFont="1" applyBorder="1" applyAlignment="1">
      <alignment horizontal="left" vertical="center"/>
    </xf>
    <xf numFmtId="0" fontId="14" fillId="0" borderId="0" xfId="3" applyFont="1" applyFill="1" applyBorder="1" applyAlignment="1">
      <alignment horizontal="center" vertical="center" wrapText="1"/>
    </xf>
    <xf numFmtId="0" fontId="16" fillId="10" borderId="51" xfId="3" applyFont="1" applyFill="1" applyBorder="1" applyAlignment="1">
      <alignment horizontal="center" vertical="center" wrapText="1"/>
    </xf>
    <xf numFmtId="0" fontId="16" fillId="10" borderId="52" xfId="3" applyFont="1" applyFill="1" applyBorder="1" applyAlignment="1">
      <alignment horizontal="center" vertical="center" wrapText="1"/>
    </xf>
    <xf numFmtId="0" fontId="16" fillId="10" borderId="10" xfId="3" applyFont="1" applyFill="1" applyBorder="1" applyAlignment="1">
      <alignment horizontal="center" vertical="center" wrapText="1"/>
    </xf>
    <xf numFmtId="0" fontId="16" fillId="10" borderId="53" xfId="3" applyFont="1" applyFill="1" applyBorder="1" applyAlignment="1">
      <alignment horizontal="center" vertical="center" wrapText="1"/>
    </xf>
    <xf numFmtId="0" fontId="16" fillId="10" borderId="54" xfId="3" applyFont="1" applyFill="1" applyBorder="1" applyAlignment="1">
      <alignment horizontal="center" vertical="center" wrapText="1"/>
    </xf>
    <xf numFmtId="0" fontId="17" fillId="0" borderId="45" xfId="3" applyFont="1" applyBorder="1" applyAlignment="1">
      <alignment horizontal="justify" vertical="center" wrapText="1"/>
    </xf>
    <xf numFmtId="0" fontId="17" fillId="0" borderId="46" xfId="3" applyFont="1" applyBorder="1" applyAlignment="1">
      <alignment horizontal="justify" vertical="center" wrapText="1"/>
    </xf>
    <xf numFmtId="0" fontId="15" fillId="9" borderId="35" xfId="3" applyFont="1" applyFill="1" applyBorder="1" applyAlignment="1">
      <alignment horizontal="center" vertical="center"/>
    </xf>
    <xf numFmtId="0" fontId="17" fillId="0" borderId="45" xfId="3" applyFont="1" applyBorder="1" applyAlignment="1">
      <alignment horizontal="center" vertical="center" wrapText="1"/>
    </xf>
    <xf numFmtId="0" fontId="17" fillId="0" borderId="46" xfId="3" applyFont="1" applyBorder="1" applyAlignment="1">
      <alignment horizontal="center" vertical="center" wrapText="1"/>
    </xf>
    <xf numFmtId="0" fontId="17" fillId="0" borderId="47" xfId="3" applyFont="1" applyBorder="1" applyAlignment="1">
      <alignment horizontal="center" vertical="center" wrapText="1"/>
    </xf>
    <xf numFmtId="0" fontId="14" fillId="0" borderId="48" xfId="3" applyFont="1" applyFill="1" applyBorder="1" applyAlignment="1">
      <alignment horizontal="left" vertical="center" wrapText="1"/>
    </xf>
    <xf numFmtId="0" fontId="14" fillId="0" borderId="49" xfId="3" applyFont="1" applyFill="1" applyBorder="1" applyAlignment="1">
      <alignment horizontal="left" vertical="center" wrapText="1"/>
    </xf>
    <xf numFmtId="0" fontId="14" fillId="0" borderId="50" xfId="3" applyFont="1" applyFill="1" applyBorder="1" applyAlignment="1">
      <alignment horizontal="left" vertical="center" wrapText="1"/>
    </xf>
    <xf numFmtId="0" fontId="14" fillId="0" borderId="1" xfId="3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/>
    </xf>
    <xf numFmtId="0" fontId="15" fillId="0" borderId="24" xfId="3" applyFont="1" applyBorder="1" applyAlignment="1">
      <alignment horizontal="center" vertical="center" wrapText="1"/>
    </xf>
    <xf numFmtId="0" fontId="15" fillId="0" borderId="25" xfId="3" applyFont="1" applyBorder="1" applyAlignment="1">
      <alignment horizontal="center" vertical="center" wrapText="1"/>
    </xf>
    <xf numFmtId="0" fontId="15" fillId="0" borderId="26" xfId="3" applyFont="1" applyBorder="1" applyAlignment="1">
      <alignment horizontal="center" vertical="center" wrapText="1"/>
    </xf>
    <xf numFmtId="0" fontId="16" fillId="10" borderId="27" xfId="3" applyFont="1" applyFill="1" applyBorder="1" applyAlignment="1">
      <alignment horizontal="left" vertical="center" wrapText="1"/>
    </xf>
    <xf numFmtId="0" fontId="16" fillId="10" borderId="28" xfId="3" applyFont="1" applyFill="1" applyBorder="1" applyAlignment="1">
      <alignment horizontal="left" vertical="center" wrapText="1"/>
    </xf>
    <xf numFmtId="0" fontId="15" fillId="0" borderId="29" xfId="3" applyFont="1" applyBorder="1" applyAlignment="1">
      <alignment horizontal="center" vertical="center" wrapText="1"/>
    </xf>
    <xf numFmtId="0" fontId="15" fillId="0" borderId="22" xfId="3" applyFont="1" applyBorder="1" applyAlignment="1">
      <alignment horizontal="center" vertical="center" wrapText="1"/>
    </xf>
    <xf numFmtId="0" fontId="16" fillId="10" borderId="30" xfId="3" applyFont="1" applyFill="1" applyBorder="1" applyAlignment="1">
      <alignment horizontal="left" vertical="center" wrapText="1"/>
    </xf>
    <xf numFmtId="0" fontId="16" fillId="10" borderId="31" xfId="3" applyFont="1" applyFill="1" applyBorder="1" applyAlignment="1">
      <alignment horizontal="left" vertical="center" wrapText="1"/>
    </xf>
    <xf numFmtId="0" fontId="17" fillId="0" borderId="7" xfId="3" applyFont="1" applyBorder="1" applyAlignment="1">
      <alignment horizontal="center" vertical="center"/>
    </xf>
    <xf numFmtId="0" fontId="17" fillId="0" borderId="32" xfId="3" applyFont="1" applyBorder="1" applyAlignment="1">
      <alignment horizontal="center" vertical="center"/>
    </xf>
    <xf numFmtId="0" fontId="17" fillId="0" borderId="33" xfId="3" applyFont="1" applyBorder="1" applyAlignment="1">
      <alignment horizontal="center" vertical="center"/>
    </xf>
    <xf numFmtId="0" fontId="16" fillId="10" borderId="34" xfId="3" applyFont="1" applyFill="1" applyBorder="1" applyAlignment="1">
      <alignment horizontal="left" vertical="center" wrapText="1"/>
    </xf>
    <xf numFmtId="0" fontId="16" fillId="10" borderId="35" xfId="3" applyFont="1" applyFill="1" applyBorder="1" applyAlignment="1">
      <alignment horizontal="left" vertical="center" wrapText="1"/>
    </xf>
    <xf numFmtId="0" fontId="14" fillId="0" borderId="36" xfId="3" applyFont="1" applyBorder="1" applyAlignment="1">
      <alignment horizontal="left" vertical="center" wrapText="1"/>
    </xf>
    <xf numFmtId="0" fontId="14" fillId="0" borderId="25" xfId="3" applyFont="1" applyBorder="1" applyAlignment="1">
      <alignment horizontal="left" vertical="center" wrapText="1"/>
    </xf>
    <xf numFmtId="0" fontId="14" fillId="0" borderId="37" xfId="3" applyFont="1" applyBorder="1" applyAlignment="1">
      <alignment horizontal="left" vertical="center" wrapText="1"/>
    </xf>
    <xf numFmtId="0" fontId="14" fillId="0" borderId="35" xfId="3" applyFont="1" applyBorder="1" applyAlignment="1">
      <alignment horizontal="center" vertical="center"/>
    </xf>
    <xf numFmtId="0" fontId="14" fillId="0" borderId="25" xfId="3" applyFont="1" applyBorder="1" applyAlignment="1">
      <alignment horizontal="center" vertical="center"/>
    </xf>
    <xf numFmtId="0" fontId="14" fillId="0" borderId="26" xfId="3" applyFont="1" applyBorder="1" applyAlignment="1">
      <alignment horizontal="center" vertical="center"/>
    </xf>
    <xf numFmtId="0" fontId="16" fillId="10" borderId="38" xfId="3" applyFont="1" applyFill="1" applyBorder="1" applyAlignment="1">
      <alignment horizontal="left" vertical="center" wrapText="1"/>
    </xf>
    <xf numFmtId="0" fontId="16" fillId="10" borderId="39" xfId="3" applyFont="1" applyFill="1" applyBorder="1" applyAlignment="1">
      <alignment horizontal="left" vertical="center" wrapText="1"/>
    </xf>
    <xf numFmtId="0" fontId="17" fillId="0" borderId="40" xfId="3" applyFont="1" applyBorder="1" applyAlignment="1">
      <alignment horizontal="left" vertical="center" wrapText="1"/>
    </xf>
    <xf numFmtId="0" fontId="17" fillId="0" borderId="41" xfId="3" applyFont="1" applyBorder="1" applyAlignment="1">
      <alignment horizontal="left" vertical="center" wrapText="1"/>
    </xf>
    <xf numFmtId="0" fontId="17" fillId="0" borderId="42" xfId="3" applyFont="1" applyBorder="1" applyAlignment="1">
      <alignment horizontal="left" vertical="center" wrapText="1"/>
    </xf>
    <xf numFmtId="0" fontId="16" fillId="10" borderId="43" xfId="3" applyFont="1" applyFill="1" applyBorder="1" applyAlignment="1">
      <alignment horizontal="left" vertical="center" wrapText="1"/>
    </xf>
    <xf numFmtId="0" fontId="16" fillId="10" borderId="44" xfId="3" applyFont="1" applyFill="1" applyBorder="1" applyAlignment="1">
      <alignment horizontal="left" vertical="center" wrapText="1"/>
    </xf>
    <xf numFmtId="0" fontId="15" fillId="0" borderId="5" xfId="3" applyFont="1" applyBorder="1" applyAlignment="1">
      <alignment horizontal="center" vertical="top" wrapText="1"/>
    </xf>
    <xf numFmtId="0" fontId="12" fillId="8" borderId="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6">
    <cellStyle name="Moneda 2" xfId="1"/>
    <cellStyle name="Normal" xfId="0" builtinId="0"/>
    <cellStyle name="Normal 2" xfId="2"/>
    <cellStyle name="Normal 3" xfId="3"/>
    <cellStyle name="Porcentaje" xfId="4" builtinId="5"/>
    <cellStyle name="Porcentaje 2" xfId="5"/>
  </cellStyles>
  <dxfs count="99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Seguimiento</a:t>
            </a:r>
            <a:r>
              <a:rPr lang="es-CO" baseline="0"/>
              <a:t> plan de trabjo</a:t>
            </a:r>
            <a:endParaRPr lang="es-CO"/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% cumplimiento por mes</c:v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Indicador!$E$35:$P$35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SEP/BRE</c:v>
                </c:pt>
                <c:pt idx="9">
                  <c:v>OCTUBRE</c:v>
                </c:pt>
                <c:pt idx="10">
                  <c:v>NOV/BRE</c:v>
                </c:pt>
                <c:pt idx="11">
                  <c:v>DIC/BRE</c:v>
                </c:pt>
              </c:strCache>
            </c:strRef>
          </c:cat>
          <c:val>
            <c:numRef>
              <c:f>Indicador!$E$38:$P$38</c:f>
              <c:numCache>
                <c:formatCode>0%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CF-4A90-9095-E21E1211B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94725344"/>
        <c:axId val="294725736"/>
      </c:barChart>
      <c:catAx>
        <c:axId val="294725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725736"/>
        <c:crosses val="autoZero"/>
        <c:auto val="1"/>
        <c:lblAlgn val="ctr"/>
        <c:lblOffset val="100"/>
        <c:noMultiLvlLbl val="0"/>
      </c:catAx>
      <c:valAx>
        <c:axId val="294725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29472534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1</xdr:row>
      <xdr:rowOff>57150</xdr:rowOff>
    </xdr:from>
    <xdr:to>
      <xdr:col>17</xdr:col>
      <xdr:colOff>102361</xdr:colOff>
      <xdr:row>4</xdr:row>
      <xdr:rowOff>67202</xdr:rowOff>
    </xdr:to>
    <xdr:sp macro="" textlink="">
      <xdr:nvSpPr>
        <xdr:cNvPr id="2" name="Rectángulo 1">
          <a:extLst/>
        </xdr:cNvPr>
        <xdr:cNvSpPr/>
      </xdr:nvSpPr>
      <xdr:spPr>
        <a:xfrm>
          <a:off x="1847850" y="257175"/>
          <a:ext cx="8351011" cy="610127"/>
        </a:xfrm>
        <a:prstGeom prst="rect">
          <a:avLst/>
        </a:prstGeom>
        <a:noFill/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s-CO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CO" sz="2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 de Mejora</a:t>
          </a:r>
          <a:r>
            <a:rPr lang="es-CO" sz="2400" b="1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y p</a:t>
          </a:r>
          <a:r>
            <a:rPr lang="es-CO" sz="2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lan</a:t>
          </a:r>
          <a:r>
            <a:rPr lang="es-CO" sz="2400" b="1" kern="1200" baseline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de trabajo del </a:t>
          </a:r>
          <a:r>
            <a:rPr lang="es-CO" sz="2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Sistema</a:t>
          </a:r>
          <a:r>
            <a:rPr lang="es-CO" sz="2400" b="1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CO" sz="2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</a:t>
          </a:r>
          <a:r>
            <a:rPr lang="es-CO" sz="2400" b="1" baseline="0">
              <a:solidFill>
                <a:schemeClr val="tx1"/>
              </a:solidFill>
              <a:effectLst/>
              <a:latin typeface="Arial" panose="020B0604020202020204" pitchFamily="34" charset="0"/>
              <a:cs typeface="Arial" panose="020B0604020202020204" pitchFamily="34" charset="0"/>
            </a:rPr>
            <a:t> Gestión en Seguridad y Salud en el </a:t>
          </a:r>
          <a:r>
            <a:rPr lang="es-CO" sz="2400" b="1" kern="120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trabajo 2020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133350</xdr:rowOff>
    </xdr:from>
    <xdr:to>
      <xdr:col>1</xdr:col>
      <xdr:colOff>1085850</xdr:colOff>
      <xdr:row>6</xdr:row>
      <xdr:rowOff>76200</xdr:rowOff>
    </xdr:to>
    <xdr:pic>
      <xdr:nvPicPr>
        <xdr:cNvPr id="23621" name="Imagen 2" descr="EscudoSabanetapequeñ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33350"/>
          <a:ext cx="962025" cy="1133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123825</xdr:colOff>
      <xdr:row>42</xdr:row>
      <xdr:rowOff>28575</xdr:rowOff>
    </xdr:from>
    <xdr:to>
      <xdr:col>8</xdr:col>
      <xdr:colOff>219075</xdr:colOff>
      <xdr:row>55</xdr:row>
      <xdr:rowOff>171450</xdr:rowOff>
    </xdr:to>
    <xdr:graphicFrame macro="">
      <xdr:nvGraphicFramePr>
        <xdr:cNvPr id="2362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935832</xdr:colOff>
      <xdr:row>0</xdr:row>
      <xdr:rowOff>0</xdr:rowOff>
    </xdr:from>
    <xdr:to>
      <xdr:col>18</xdr:col>
      <xdr:colOff>773907</xdr:colOff>
      <xdr:row>2</xdr:row>
      <xdr:rowOff>1</xdr:rowOff>
    </xdr:to>
    <xdr:pic>
      <xdr:nvPicPr>
        <xdr:cNvPr id="23411" name="Imagen 21" descr="EscudoSabanetapequeñ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16676" y="0"/>
          <a:ext cx="838200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ESCRITORIO/INDICADORES%20-%20AQUI/INDICADORES%20final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vo"/>
      <sheetName val="Base"/>
      <sheetName val="Indicadores Talento Humano"/>
      <sheetName val="Bienestar"/>
      <sheetName val="Capacitacion (Asistencia)"/>
      <sheetName val="Seleccion"/>
      <sheetName val="Evaluacion"/>
      <sheetName val="Objetivos SGSST"/>
      <sheetName val="Indicadores SST"/>
      <sheetName val="Capacitacion plan SST"/>
      <sheetName val="Ficha Indicadores Estructura"/>
      <sheetName val="Ausentismo"/>
      <sheetName val="Ausentismo (3)"/>
      <sheetName val="Ausentismo (4)"/>
      <sheetName val="Ausentismo (5)"/>
      <sheetName val="Ausentismo (6)"/>
      <sheetName val="Ausentismo (7)"/>
      <sheetName val="Ausentismo (8)"/>
      <sheetName val="Ausentismo (9)"/>
      <sheetName val="Ausentismo (10)"/>
      <sheetName val="Ausentismo (11)"/>
      <sheetName val="Ausentismo (12)"/>
      <sheetName val="Ausentismo (13)"/>
      <sheetName val="Ausentismo (14)"/>
      <sheetName val="Ausentismo (2)"/>
      <sheetName val="Resultado 1"/>
      <sheetName val="Resultado 2"/>
      <sheetName val="Resultado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B5" t="str">
            <v>Garantizar el cumplimiento del plan de trabajo y la gestión de recursos y la adecuación y pertinencia del sistema de Gestión.</v>
          </cell>
        </row>
        <row r="6">
          <cell r="B6" t="str">
            <v>Evaluar el porcentaje de cumplimiento de los estándares en Seguridad y Salud en el Trabajo.</v>
          </cell>
        </row>
        <row r="7">
          <cell r="B7" t="str">
            <v>Cumplir con la normatividad legal vigente y demás reglamentaciones aplicables.</v>
          </cell>
        </row>
        <row r="8">
          <cell r="B8" t="str">
            <v>Garantizar la conformidad e integridad del SG-SST en cuanto a: Adecuación, Conveniencia y Eficacia,  trabajando por  la mejora continua.</v>
          </cell>
        </row>
        <row r="9">
          <cell r="B9" t="str">
            <v>Incrementar la capacitación en temas relacionados con el Sistema de Gestión de Seguridad y Salud en el Trabajo.</v>
          </cell>
        </row>
        <row r="10">
          <cell r="B10" t="str">
            <v>Garantizar condiciones de trabajo seguras y saludables en el desarrollo de las diferentes actividades de la empresa identificando los peligros, evaluación y gestionar los controles de los riesgos laborales, que contribuyan al bienestar físico, metal y social de los empleados, con el fin de evitar accidentes de trabajo y enfermedades laborales.</v>
          </cell>
        </row>
        <row r="11">
          <cell r="B11" t="str">
            <v>Fomentar los Estilos de vida sana y trabajo saludable para mejorar las condiciones de los empleados, participando en programas de prevención y promoción generando costumbres sanas.</v>
          </cell>
        </row>
        <row r="12">
          <cell r="B12" t="str">
            <v>Vigilar y monitorear el estado de salud de los empleados asociado con los riesgos laborales.</v>
          </cell>
        </row>
        <row r="13">
          <cell r="B13">
            <v>0</v>
          </cell>
        </row>
        <row r="14">
          <cell r="B14">
            <v>0</v>
          </cell>
        </row>
      </sheetData>
      <sheetData sheetId="8">
        <row r="10">
          <cell r="E10" t="str">
            <v>Evaluación inicial del SG-SST</v>
          </cell>
        </row>
        <row r="11">
          <cell r="E11" t="str">
            <v>Ejecución del plan de trabajo en el SGSST</v>
          </cell>
        </row>
        <row r="12">
          <cell r="E12" t="str">
            <v>Ejecución del plan de capacitación</v>
          </cell>
        </row>
        <row r="13">
          <cell r="E13" t="str">
            <v>Intervención de los peligros identificados</v>
          </cell>
        </row>
        <row r="14">
          <cell r="E14" t="str">
            <v>Seguimiento a condiciones de salud por ausentismo general y conforme a conceptos médicos laborales e informe de condiciones de salud entregado por la IPS</v>
          </cell>
        </row>
        <row r="15">
          <cell r="E15" t="str">
            <v>Actividades de promoción y prevención de conformidad con las condiciones de salud y de trabajo evaluadas</v>
          </cell>
        </row>
        <row r="16">
          <cell r="E16" t="str">
            <v>Ejecución de planes de acción derivados de las investigaciones de accidentes de trabajo</v>
          </cell>
        </row>
        <row r="17">
          <cell r="E17" t="str">
            <v>Implementación de las acciones preventivas, correctivas y de mejora del SG-SST</v>
          </cell>
        </row>
        <row r="18">
          <cell r="E18" t="str">
            <v>Incidentes y accidentes reportados e investigados.</v>
          </cell>
        </row>
        <row r="19">
          <cell r="E19" t="str">
            <v>Ejecución de mediciones ambientales</v>
          </cell>
        </row>
        <row r="20">
          <cell r="E20" t="str">
            <v>Ejecución programas de vigilancia epidemiológica</v>
          </cell>
        </row>
        <row r="21">
          <cell r="E21" t="str">
            <v>Procentaje de simulacros realizados por sede</v>
          </cell>
        </row>
        <row r="22">
          <cell r="E22" t="str">
            <v>Registro estadístico de los incidentes, AT, EL, EG</v>
          </cell>
        </row>
        <row r="23">
          <cell r="E23" t="str">
            <v>Control de los documentos que soportan el SG-SST, legibles, fácilmente identificables y accesibles, protegidos contra daño, deterioro o pérdida.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 t="str">
            <v>Normatividad aplicable al SG-SST</v>
          </cell>
        </row>
        <row r="27">
          <cell r="E27" t="str">
            <v>Objetivos del SG-SST</v>
          </cell>
        </row>
        <row r="28">
          <cell r="E28" t="str">
            <v>Cumplimiento del plan de trabajo anual de acuerdo a las actividades del cronograma</v>
          </cell>
        </row>
        <row r="29">
          <cell r="E29" t="str">
            <v>Evaluar la eficacia del plan de trabajo anual</v>
          </cell>
        </row>
        <row r="30">
          <cell r="E30" t="str">
            <v>Evaluación de la eficacia de las acciones preventivas,correctivas y de mejora del SG-SST</v>
          </cell>
        </row>
        <row r="31">
          <cell r="E31" t="str">
            <v xml:space="preserve">Evaluación de las medidas de control de riesgos implementadas. </v>
          </cell>
        </row>
        <row r="32">
          <cell r="E32" t="str">
            <v>Mediciones ambientales  ocupacionales requeridas</v>
          </cell>
        </row>
        <row r="33">
          <cell r="E33" t="str">
            <v xml:space="preserve">Es la relacion entre el numero total de A.T con y sin incapacidad, registrados en un periodo y el total de las HHT durante un periodo multiplicado por K (constante igual a 240.000). El resultado se interpreta como el número de AT ocurridos durante el ultimo año por cada 100 trabajadores de tiempo completo. </v>
          </cell>
        </row>
        <row r="34">
          <cell r="E34" t="str">
            <v>Expresa el total de AT incapacitantes ocurridos durante el ultimo año, por cada 100 trabajadores de tiempo completo.</v>
          </cell>
        </row>
        <row r="35">
          <cell r="E35" t="str">
            <v>Es la relacion entre el numero de dias perdidos y cargados por accidentes de Trabajo, durante un periodo y el total de HHT durante un periodo y multiplicado por K</v>
          </cell>
        </row>
        <row r="36">
          <cell r="E36" t="str">
            <v>Corresponde a la relacion entre los indices de frecuencia y severidad de Accidentes de Trabajo con Incapacidad. Es un indice global de comportamiento de lesiones incapacitantes que no tiene unidad, su utilidad radica en la comparacion entre diferentes periodos.</v>
          </cell>
        </row>
        <row r="37">
          <cell r="E37" t="str">
            <v>Relación del número de casos de accidentes de trabajo, ocurridos durante el período con el número promedio de trabajadores en el mismo período.</v>
          </cell>
        </row>
        <row r="38">
          <cell r="E38" t="str">
            <v>Incluye Enfermedad Comun, enfermedad laboral, accidente de trabajo y consulta de salud.</v>
          </cell>
        </row>
        <row r="39">
          <cell r="E39" t="str">
            <v>Es la relacion entre los dias de incapacidad por enfermedad común y el total de HHT, multiplicado por 240.000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73"/>
  <sheetViews>
    <sheetView workbookViewId="0">
      <selection activeCell="I76" sqref="I76"/>
    </sheetView>
  </sheetViews>
  <sheetFormatPr baseColWidth="10" defaultRowHeight="15.75"/>
  <cols>
    <col min="1" max="1" width="2.140625" style="22" customWidth="1"/>
    <col min="2" max="2" width="16.5703125" style="22" bestFit="1" customWidth="1"/>
    <col min="3" max="3" width="4.5703125" style="22" customWidth="1"/>
    <col min="4" max="4" width="9.28515625" style="22" bestFit="1" customWidth="1"/>
    <col min="5" max="5" width="8.5703125" style="22" customWidth="1"/>
    <col min="6" max="6" width="10" style="22" customWidth="1"/>
    <col min="7" max="7" width="8.5703125" style="22" customWidth="1"/>
    <col min="8" max="8" width="8.28515625" style="22" customWidth="1"/>
    <col min="9" max="9" width="8" style="22" customWidth="1"/>
    <col min="10" max="10" width="10.28515625" style="22" customWidth="1"/>
    <col min="11" max="11" width="7.28515625" style="22" customWidth="1"/>
    <col min="12" max="12" width="8.42578125" style="22" customWidth="1"/>
    <col min="13" max="13" width="9" style="22" customWidth="1"/>
    <col min="14" max="14" width="9.28515625" style="22" customWidth="1"/>
    <col min="15" max="15" width="8.85546875" style="22" customWidth="1"/>
    <col min="16" max="16" width="7.28515625" style="22" customWidth="1"/>
    <col min="17" max="17" width="7.42578125" style="22" customWidth="1"/>
    <col min="18" max="18" width="3.42578125" style="22" customWidth="1"/>
    <col min="19" max="16384" width="11.42578125" style="22"/>
  </cols>
  <sheetData>
    <row r="1" spans="1:18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</row>
    <row r="2" spans="1:18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</row>
    <row r="3" spans="1:18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</row>
    <row r="4" spans="1:18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</row>
    <row r="5" spans="1:18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125"/>
      <c r="R5" s="125"/>
    </row>
    <row r="6" spans="1:18" ht="15" customHeight="1">
      <c r="A6" s="215" t="s">
        <v>40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</row>
    <row r="7" spans="1:18" ht="11.25" customHeight="1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  <c r="R7" s="215"/>
    </row>
    <row r="8" spans="1:18" ht="12.75" customHeight="1" thickBot="1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</row>
    <row r="9" spans="1:18" ht="16.5" thickBot="1">
      <c r="A9" s="23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1:18" ht="16.5" thickBot="1">
      <c r="A10" s="26"/>
      <c r="B10" s="216" t="s">
        <v>41</v>
      </c>
      <c r="C10" s="217"/>
      <c r="D10" s="217"/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8"/>
      <c r="R10" s="27"/>
    </row>
    <row r="11" spans="1:18" ht="16.5" thickBot="1">
      <c r="A11" s="26"/>
      <c r="B11" s="219" t="s">
        <v>42</v>
      </c>
      <c r="C11" s="220"/>
      <c r="D11" s="221" t="s">
        <v>43</v>
      </c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2"/>
      <c r="R11" s="27"/>
    </row>
    <row r="12" spans="1:18" ht="16.5" thickBot="1">
      <c r="A12" s="26"/>
      <c r="B12" s="223" t="s">
        <v>44</v>
      </c>
      <c r="C12" s="224"/>
      <c r="D12" s="28" t="s">
        <v>45</v>
      </c>
      <c r="E12" s="225" t="s">
        <v>46</v>
      </c>
      <c r="F12" s="225"/>
      <c r="G12" s="225"/>
      <c r="H12" s="225"/>
      <c r="I12" s="225"/>
      <c r="J12" s="28" t="s">
        <v>47</v>
      </c>
      <c r="K12" s="226" t="s">
        <v>46</v>
      </c>
      <c r="L12" s="226"/>
      <c r="M12" s="226"/>
      <c r="N12" s="226"/>
      <c r="O12" s="226"/>
      <c r="P12" s="226"/>
      <c r="Q12" s="227"/>
      <c r="R12" s="27"/>
    </row>
    <row r="13" spans="1:18" ht="16.5" thickBot="1">
      <c r="A13" s="26"/>
      <c r="B13" s="29"/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27"/>
    </row>
    <row r="14" spans="1:18" ht="16.5" thickBot="1">
      <c r="A14" s="26"/>
      <c r="B14" s="228" t="s">
        <v>48</v>
      </c>
      <c r="C14" s="229"/>
      <c r="D14" s="230" t="s">
        <v>49</v>
      </c>
      <c r="E14" s="231"/>
      <c r="F14" s="231"/>
      <c r="G14" s="231"/>
      <c r="H14" s="231"/>
      <c r="I14" s="231"/>
      <c r="J14" s="231"/>
      <c r="K14" s="231"/>
      <c r="L14" s="232"/>
      <c r="M14" s="233" t="s">
        <v>50</v>
      </c>
      <c r="N14" s="233"/>
      <c r="O14" s="234" t="s">
        <v>42</v>
      </c>
      <c r="P14" s="234"/>
      <c r="Q14" s="235"/>
      <c r="R14" s="27"/>
    </row>
    <row r="15" spans="1:18" ht="16.5" thickBot="1">
      <c r="A15" s="26"/>
      <c r="B15" s="236" t="s">
        <v>51</v>
      </c>
      <c r="C15" s="237"/>
      <c r="D15" s="238" t="s">
        <v>52</v>
      </c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40"/>
      <c r="R15" s="27"/>
    </row>
    <row r="16" spans="1:18" ht="30.75" customHeight="1" thickBot="1">
      <c r="A16" s="26"/>
      <c r="B16" s="241" t="s">
        <v>53</v>
      </c>
      <c r="C16" s="242"/>
      <c r="D16" s="205" t="s">
        <v>54</v>
      </c>
      <c r="E16" s="206"/>
      <c r="F16" s="206"/>
      <c r="G16" s="206"/>
      <c r="H16" s="206"/>
      <c r="I16" s="206"/>
      <c r="J16" s="206"/>
      <c r="K16" s="206"/>
      <c r="L16" s="206"/>
      <c r="M16" s="207" t="s">
        <v>55</v>
      </c>
      <c r="N16" s="207"/>
      <c r="O16" s="208" t="s">
        <v>43</v>
      </c>
      <c r="P16" s="209"/>
      <c r="Q16" s="210"/>
      <c r="R16" s="27"/>
    </row>
    <row r="17" spans="1:18">
      <c r="A17" s="26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27"/>
    </row>
    <row r="18" spans="1:18" ht="24">
      <c r="A18" s="26"/>
      <c r="B18" s="31" t="s">
        <v>56</v>
      </c>
      <c r="C18" s="211" t="s">
        <v>57</v>
      </c>
      <c r="D18" s="212"/>
      <c r="E18" s="212"/>
      <c r="F18" s="212"/>
      <c r="G18" s="212"/>
      <c r="H18" s="212"/>
      <c r="I18" s="212"/>
      <c r="J18" s="213"/>
      <c r="K18" s="31" t="s">
        <v>58</v>
      </c>
      <c r="L18" s="214" t="s">
        <v>59</v>
      </c>
      <c r="M18" s="214"/>
      <c r="N18" s="214"/>
      <c r="O18" s="214"/>
      <c r="P18" s="214"/>
      <c r="Q18" s="214"/>
      <c r="R18" s="27"/>
    </row>
    <row r="19" spans="1:18" ht="16.5" thickBot="1">
      <c r="A19" s="32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33"/>
    </row>
    <row r="20" spans="1:18">
      <c r="A20" s="26"/>
      <c r="B20" s="200" t="s">
        <v>60</v>
      </c>
      <c r="C20" s="201"/>
      <c r="D20" s="202" t="s">
        <v>61</v>
      </c>
      <c r="E20" s="202"/>
      <c r="F20" s="202" t="s">
        <v>62</v>
      </c>
      <c r="G20" s="202"/>
      <c r="H20" s="202"/>
      <c r="I20" s="202" t="s">
        <v>63</v>
      </c>
      <c r="J20" s="202"/>
      <c r="K20" s="202"/>
      <c r="L20" s="203" t="s">
        <v>64</v>
      </c>
      <c r="M20" s="203"/>
      <c r="N20" s="203"/>
      <c r="O20" s="203"/>
      <c r="P20" s="203"/>
      <c r="Q20" s="204"/>
      <c r="R20" s="27"/>
    </row>
    <row r="21" spans="1:18" ht="39.75" customHeight="1" thickBot="1">
      <c r="A21" s="26"/>
      <c r="B21" s="187" t="s">
        <v>65</v>
      </c>
      <c r="C21" s="188"/>
      <c r="D21" s="191" t="s">
        <v>66</v>
      </c>
      <c r="E21" s="191"/>
      <c r="F21" s="193" t="s">
        <v>8</v>
      </c>
      <c r="G21" s="193"/>
      <c r="H21" s="193"/>
      <c r="I21" s="193" t="s">
        <v>67</v>
      </c>
      <c r="J21" s="193"/>
      <c r="K21" s="193"/>
      <c r="L21" s="194" t="s">
        <v>68</v>
      </c>
      <c r="M21" s="194"/>
      <c r="N21" s="194"/>
      <c r="O21" s="194"/>
      <c r="P21" s="194"/>
      <c r="Q21" s="195"/>
      <c r="R21" s="27"/>
    </row>
    <row r="22" spans="1:18" ht="52.5" customHeight="1" thickBot="1">
      <c r="A22" s="26"/>
      <c r="B22" s="189"/>
      <c r="C22" s="190"/>
      <c r="D22" s="192"/>
      <c r="E22" s="192"/>
      <c r="F22" s="196" t="s">
        <v>69</v>
      </c>
      <c r="G22" s="196"/>
      <c r="H22" s="196"/>
      <c r="I22" s="196" t="s">
        <v>70</v>
      </c>
      <c r="J22" s="196"/>
      <c r="K22" s="196"/>
      <c r="L22" s="197" t="s">
        <v>71</v>
      </c>
      <c r="M22" s="197"/>
      <c r="N22" s="197"/>
      <c r="O22" s="197"/>
      <c r="P22" s="197"/>
      <c r="Q22" s="198"/>
      <c r="R22" s="27"/>
    </row>
    <row r="23" spans="1:18">
      <c r="A23" s="26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27"/>
    </row>
    <row r="24" spans="1:18">
      <c r="A24" s="26"/>
      <c r="B24" s="175" t="s">
        <v>72</v>
      </c>
      <c r="C24" s="175"/>
      <c r="D24" s="34" t="s">
        <v>73</v>
      </c>
      <c r="E24" s="176" t="s">
        <v>74</v>
      </c>
      <c r="F24" s="176"/>
      <c r="G24" s="176"/>
      <c r="H24" s="35" t="s">
        <v>75</v>
      </c>
      <c r="I24" s="177"/>
      <c r="J24" s="177"/>
      <c r="K24" s="177"/>
      <c r="L24" s="35" t="s">
        <v>76</v>
      </c>
      <c r="M24" s="178"/>
      <c r="N24" s="178"/>
      <c r="O24" s="178"/>
      <c r="P24" s="35" t="s">
        <v>77</v>
      </c>
      <c r="Q24" s="36"/>
      <c r="R24" s="27"/>
    </row>
    <row r="25" spans="1:18">
      <c r="A25" s="26"/>
      <c r="B25" s="185" t="s">
        <v>78</v>
      </c>
      <c r="C25" s="186"/>
      <c r="D25" s="35" t="s">
        <v>79</v>
      </c>
      <c r="E25" s="178"/>
      <c r="F25" s="178"/>
      <c r="G25" s="35" t="s">
        <v>80</v>
      </c>
      <c r="H25" s="178"/>
      <c r="I25" s="178"/>
      <c r="J25" s="35" t="s">
        <v>81</v>
      </c>
      <c r="K25" s="176" t="s">
        <v>74</v>
      </c>
      <c r="L25" s="176"/>
      <c r="M25" s="35" t="s">
        <v>82</v>
      </c>
      <c r="N25" s="178"/>
      <c r="O25" s="178"/>
      <c r="P25" s="35" t="s">
        <v>83</v>
      </c>
      <c r="Q25" s="36"/>
      <c r="R25" s="27"/>
    </row>
    <row r="26" spans="1:18" ht="16.5" thickBot="1">
      <c r="A26" s="26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27"/>
    </row>
    <row r="27" spans="1:18" ht="16.5" thickBot="1">
      <c r="A27" s="26"/>
      <c r="B27" s="146" t="s">
        <v>84</v>
      </c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27"/>
    </row>
    <row r="28" spans="1:18" ht="16.5" thickBot="1">
      <c r="A28" s="26"/>
      <c r="B28" s="147" t="s">
        <v>85</v>
      </c>
      <c r="C28" s="148"/>
      <c r="D28" s="151" t="s">
        <v>86</v>
      </c>
      <c r="E28" s="151"/>
      <c r="F28" s="38" t="s">
        <v>87</v>
      </c>
      <c r="G28" s="39">
        <v>1</v>
      </c>
      <c r="H28" s="151" t="s">
        <v>88</v>
      </c>
      <c r="I28" s="151"/>
      <c r="J28" s="40">
        <v>0.85</v>
      </c>
      <c r="K28" s="152" t="s">
        <v>89</v>
      </c>
      <c r="L28" s="152"/>
      <c r="M28" s="154" t="s">
        <v>90</v>
      </c>
      <c r="N28" s="158" t="s">
        <v>91</v>
      </c>
      <c r="O28" s="156" t="s">
        <v>92</v>
      </c>
      <c r="P28" s="158" t="s">
        <v>93</v>
      </c>
      <c r="Q28" s="160" t="s">
        <v>94</v>
      </c>
      <c r="R28" s="27"/>
    </row>
    <row r="29" spans="1:18" ht="16.5" thickBot="1">
      <c r="A29" s="26"/>
      <c r="B29" s="149"/>
      <c r="C29" s="150"/>
      <c r="D29" s="159" t="s">
        <v>95</v>
      </c>
      <c r="E29" s="159"/>
      <c r="F29" s="41" t="s">
        <v>87</v>
      </c>
      <c r="G29" s="42"/>
      <c r="H29" s="159" t="s">
        <v>96</v>
      </c>
      <c r="I29" s="159"/>
      <c r="J29" s="42"/>
      <c r="K29" s="153"/>
      <c r="L29" s="153"/>
      <c r="M29" s="155"/>
      <c r="N29" s="159"/>
      <c r="O29" s="157"/>
      <c r="P29" s="159"/>
      <c r="Q29" s="161"/>
      <c r="R29" s="27"/>
    </row>
    <row r="30" spans="1:18" ht="9.75" customHeight="1" thickBot="1">
      <c r="A30" s="26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27"/>
    </row>
    <row r="31" spans="1:18" ht="16.5" thickBot="1">
      <c r="A31" s="26"/>
      <c r="B31" s="44" t="s">
        <v>97</v>
      </c>
      <c r="C31" s="45">
        <v>0.9</v>
      </c>
      <c r="D31" s="46"/>
      <c r="E31" s="173"/>
      <c r="F31" s="173"/>
      <c r="G31" s="163"/>
      <c r="H31" s="163"/>
      <c r="I31" s="164" t="s">
        <v>98</v>
      </c>
      <c r="J31" s="165"/>
      <c r="K31" s="166"/>
      <c r="L31" s="167" t="s">
        <v>99</v>
      </c>
      <c r="M31" s="168"/>
      <c r="N31" s="168"/>
      <c r="O31" s="168"/>
      <c r="P31" s="168"/>
      <c r="Q31" s="169"/>
      <c r="R31" s="27"/>
    </row>
    <row r="32" spans="1:18" ht="10.5" customHeight="1" thickBot="1">
      <c r="A32" s="47"/>
      <c r="B32" s="48"/>
      <c r="C32" s="49"/>
      <c r="D32" s="50"/>
      <c r="E32" s="51"/>
      <c r="F32" s="51"/>
      <c r="G32" s="52"/>
      <c r="H32" s="52"/>
      <c r="I32" s="53"/>
      <c r="J32" s="53"/>
      <c r="K32" s="53"/>
      <c r="L32" s="54"/>
      <c r="M32" s="54"/>
      <c r="N32" s="54"/>
      <c r="O32" s="54"/>
      <c r="P32" s="54"/>
      <c r="Q32" s="54"/>
      <c r="R32" s="55"/>
    </row>
    <row r="33" spans="1:18" ht="15.75" customHeight="1" thickBot="1">
      <c r="A33" s="26"/>
      <c r="B33" s="142" t="s">
        <v>100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27"/>
    </row>
    <row r="34" spans="1:18">
      <c r="A34" s="26"/>
      <c r="B34" s="143" t="s">
        <v>278</v>
      </c>
      <c r="C34" s="144"/>
      <c r="D34" s="144"/>
      <c r="E34" s="144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27"/>
    </row>
    <row r="35" spans="1:18" ht="22.5" customHeight="1">
      <c r="A35" s="26"/>
      <c r="B35" s="179" t="s">
        <v>101</v>
      </c>
      <c r="C35" s="180"/>
      <c r="D35" s="56" t="s">
        <v>102</v>
      </c>
      <c r="E35" s="57" t="s">
        <v>103</v>
      </c>
      <c r="F35" s="58" t="s">
        <v>104</v>
      </c>
      <c r="G35" s="58" t="s">
        <v>105</v>
      </c>
      <c r="H35" s="58" t="s">
        <v>106</v>
      </c>
      <c r="I35" s="58" t="s">
        <v>107</v>
      </c>
      <c r="J35" s="59" t="s">
        <v>108</v>
      </c>
      <c r="K35" s="59" t="s">
        <v>109</v>
      </c>
      <c r="L35" s="59" t="s">
        <v>110</v>
      </c>
      <c r="M35" s="59" t="s">
        <v>111</v>
      </c>
      <c r="N35" s="59" t="s">
        <v>112</v>
      </c>
      <c r="O35" s="59" t="s">
        <v>113</v>
      </c>
      <c r="P35" s="60" t="s">
        <v>114</v>
      </c>
      <c r="Q35" s="61" t="s">
        <v>115</v>
      </c>
      <c r="R35" s="27"/>
    </row>
    <row r="36" spans="1:18">
      <c r="A36" s="26"/>
      <c r="B36" s="181" t="s">
        <v>116</v>
      </c>
      <c r="C36" s="182"/>
      <c r="D36" s="182"/>
      <c r="E36" s="62">
        <f>+'Plan de Trabajo'!F98</f>
        <v>0</v>
      </c>
      <c r="F36" s="62">
        <f>+'Plan de Trabajo'!G98</f>
        <v>0</v>
      </c>
      <c r="G36" s="62">
        <f>+'Plan de Trabajo'!H98</f>
        <v>0</v>
      </c>
      <c r="H36" s="62">
        <f>+'Plan de Trabajo'!I98</f>
        <v>0</v>
      </c>
      <c r="I36" s="62">
        <f>+'Plan de Trabajo'!J98</f>
        <v>0</v>
      </c>
      <c r="J36" s="62">
        <f>+'Plan de Trabajo'!K98</f>
        <v>0</v>
      </c>
      <c r="K36" s="62">
        <f>+'Plan de Trabajo'!L98</f>
        <v>0</v>
      </c>
      <c r="L36" s="62">
        <f>+'Plan de Trabajo'!M98</f>
        <v>0</v>
      </c>
      <c r="M36" s="62">
        <f>+'Plan de Trabajo'!N98</f>
        <v>0</v>
      </c>
      <c r="N36" s="62">
        <f>+'Plan de Trabajo'!O98</f>
        <v>0</v>
      </c>
      <c r="O36" s="62">
        <f>+'Plan de Trabajo'!P98</f>
        <v>0</v>
      </c>
      <c r="P36" s="62">
        <f>+'Plan de Trabajo'!Q98</f>
        <v>0</v>
      </c>
      <c r="Q36" s="63">
        <f>SUM(E36:P36)</f>
        <v>0</v>
      </c>
      <c r="R36" s="27"/>
    </row>
    <row r="37" spans="1:18" ht="16.5" thickBot="1">
      <c r="A37" s="26"/>
      <c r="B37" s="183" t="s">
        <v>117</v>
      </c>
      <c r="C37" s="184"/>
      <c r="D37" s="184"/>
      <c r="E37" s="64">
        <f>+'Plan de Trabajo'!F97</f>
        <v>25</v>
      </c>
      <c r="F37" s="64">
        <f>+'Plan de Trabajo'!G97</f>
        <v>29</v>
      </c>
      <c r="G37" s="64">
        <f>+'Plan de Trabajo'!H97</f>
        <v>29</v>
      </c>
      <c r="H37" s="64">
        <f>+'Plan de Trabajo'!I97</f>
        <v>32</v>
      </c>
      <c r="I37" s="64">
        <f>+'Plan de Trabajo'!J97</f>
        <v>34</v>
      </c>
      <c r="J37" s="64">
        <f>+'Plan de Trabajo'!K97</f>
        <v>35</v>
      </c>
      <c r="K37" s="64">
        <f>+'Plan de Trabajo'!L97</f>
        <v>27</v>
      </c>
      <c r="L37" s="64">
        <f>+'Plan de Trabajo'!M97</f>
        <v>31</v>
      </c>
      <c r="M37" s="64">
        <f>+'Plan de Trabajo'!N97</f>
        <v>27</v>
      </c>
      <c r="N37" s="64">
        <f>+'Plan de Trabajo'!O97</f>
        <v>25</v>
      </c>
      <c r="O37" s="64">
        <f>+'Plan de Trabajo'!P97</f>
        <v>26</v>
      </c>
      <c r="P37" s="64">
        <f>+'Plan de Trabajo'!Q97</f>
        <v>31</v>
      </c>
      <c r="Q37" s="65">
        <f>SUM(E37:P37)</f>
        <v>351</v>
      </c>
      <c r="R37" s="27"/>
    </row>
    <row r="38" spans="1:18" ht="33.75" customHeight="1" thickBot="1">
      <c r="A38" s="26"/>
      <c r="B38" s="171" t="s">
        <v>118</v>
      </c>
      <c r="C38" s="172"/>
      <c r="D38" s="172"/>
      <c r="E38" s="66">
        <f>+'Plan de Trabajo'!F99</f>
        <v>0</v>
      </c>
      <c r="F38" s="66">
        <f>+'Plan de Trabajo'!G99</f>
        <v>0</v>
      </c>
      <c r="G38" s="66">
        <f>+'Plan de Trabajo'!H99</f>
        <v>0</v>
      </c>
      <c r="H38" s="66">
        <f>+'Plan de Trabajo'!I99</f>
        <v>0</v>
      </c>
      <c r="I38" s="66">
        <f>+'Plan de Trabajo'!J99</f>
        <v>0</v>
      </c>
      <c r="J38" s="66">
        <f>+'Plan de Trabajo'!K99</f>
        <v>0</v>
      </c>
      <c r="K38" s="66">
        <f>+'Plan de Trabajo'!L99</f>
        <v>0</v>
      </c>
      <c r="L38" s="66">
        <f>+'Plan de Trabajo'!M99</f>
        <v>0</v>
      </c>
      <c r="M38" s="66">
        <f>+'Plan de Trabajo'!N99</f>
        <v>0</v>
      </c>
      <c r="N38" s="66">
        <f>+'Plan de Trabajo'!O99</f>
        <v>0</v>
      </c>
      <c r="O38" s="66">
        <f>+'Plan de Trabajo'!P99</f>
        <v>0</v>
      </c>
      <c r="P38" s="66">
        <f>+'Plan de Trabajo'!Q99</f>
        <v>0</v>
      </c>
      <c r="Q38" s="67">
        <f>IF(Q37="","",+Q36/Q37)</f>
        <v>0</v>
      </c>
      <c r="R38" s="27"/>
    </row>
    <row r="39" spans="1:18" ht="9.75" customHeight="1" thickBot="1">
      <c r="A39" s="26"/>
      <c r="B39" s="30"/>
      <c r="C39" s="30"/>
      <c r="D39" s="30"/>
      <c r="E39" s="68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27"/>
    </row>
    <row r="40" spans="1:18" ht="16.5" thickBot="1">
      <c r="A40" s="26"/>
      <c r="B40" s="126" t="str">
        <f>"Gráfica."&amp;$E$14</f>
        <v>Gráfica.</v>
      </c>
      <c r="C40" s="127"/>
      <c r="D40" s="127"/>
      <c r="E40" s="127"/>
      <c r="F40" s="127"/>
      <c r="G40" s="127"/>
      <c r="H40" s="127"/>
      <c r="I40" s="128"/>
      <c r="J40" s="129" t="s">
        <v>119</v>
      </c>
      <c r="K40" s="129"/>
      <c r="L40" s="129"/>
      <c r="M40" s="129"/>
      <c r="N40" s="129"/>
      <c r="O40" s="129"/>
      <c r="P40" s="129"/>
      <c r="Q40" s="130"/>
      <c r="R40" s="27"/>
    </row>
    <row r="41" spans="1:18">
      <c r="A41" s="26"/>
      <c r="B41" s="26"/>
      <c r="C41" s="30"/>
      <c r="D41" s="30"/>
      <c r="E41" s="30"/>
      <c r="F41" s="30"/>
      <c r="G41" s="30"/>
      <c r="H41" s="30"/>
      <c r="I41" s="27"/>
      <c r="J41" s="170" t="s">
        <v>120</v>
      </c>
      <c r="K41" s="122"/>
      <c r="L41" s="122"/>
      <c r="M41" s="122"/>
      <c r="N41" s="122"/>
      <c r="O41" s="122"/>
      <c r="P41" s="122"/>
      <c r="Q41" s="123"/>
      <c r="R41" s="27"/>
    </row>
    <row r="42" spans="1:18">
      <c r="A42" s="26"/>
      <c r="B42" s="26"/>
      <c r="C42" s="30"/>
      <c r="D42" s="30"/>
      <c r="E42" s="30"/>
      <c r="F42" s="30"/>
      <c r="G42" s="30"/>
      <c r="H42" s="30"/>
      <c r="I42" s="27"/>
      <c r="J42" s="162"/>
      <c r="K42" s="122"/>
      <c r="L42" s="122"/>
      <c r="M42" s="122"/>
      <c r="N42" s="122"/>
      <c r="O42" s="122"/>
      <c r="P42" s="122"/>
      <c r="Q42" s="123"/>
      <c r="R42" s="27"/>
    </row>
    <row r="43" spans="1:18">
      <c r="A43" s="26"/>
      <c r="B43" s="71"/>
      <c r="C43" s="30"/>
      <c r="D43" s="30"/>
      <c r="E43" s="72"/>
      <c r="F43" s="72"/>
      <c r="G43" s="72"/>
      <c r="H43" s="30"/>
      <c r="I43" s="27"/>
      <c r="J43" s="162" t="s">
        <v>104</v>
      </c>
      <c r="K43" s="122"/>
      <c r="L43" s="122"/>
      <c r="M43" s="122"/>
      <c r="N43" s="122"/>
      <c r="O43" s="122"/>
      <c r="P43" s="122"/>
      <c r="Q43" s="123"/>
      <c r="R43" s="27"/>
    </row>
    <row r="44" spans="1:18">
      <c r="A44" s="26"/>
      <c r="B44" s="73"/>
      <c r="C44" s="74"/>
      <c r="D44" s="30"/>
      <c r="E44" s="72"/>
      <c r="F44" s="72"/>
      <c r="G44" s="72"/>
      <c r="H44" s="30"/>
      <c r="I44" s="27"/>
      <c r="J44" s="162"/>
      <c r="K44" s="122"/>
      <c r="L44" s="122"/>
      <c r="M44" s="122"/>
      <c r="N44" s="122"/>
      <c r="O44" s="122"/>
      <c r="P44" s="122"/>
      <c r="Q44" s="123"/>
      <c r="R44" s="27"/>
    </row>
    <row r="45" spans="1:18">
      <c r="A45" s="26"/>
      <c r="B45" s="75"/>
      <c r="C45" s="76"/>
      <c r="D45" s="30"/>
      <c r="E45" s="72"/>
      <c r="F45" s="72"/>
      <c r="G45" s="30"/>
      <c r="H45" s="30"/>
      <c r="I45" s="27"/>
      <c r="J45" s="162" t="s">
        <v>121</v>
      </c>
      <c r="K45" s="122"/>
      <c r="L45" s="122"/>
      <c r="M45" s="122"/>
      <c r="N45" s="122"/>
      <c r="O45" s="122"/>
      <c r="P45" s="122"/>
      <c r="Q45" s="123"/>
      <c r="R45" s="27"/>
    </row>
    <row r="46" spans="1:18">
      <c r="A46" s="26"/>
      <c r="B46" s="75"/>
      <c r="C46" s="76"/>
      <c r="D46" s="30"/>
      <c r="E46" s="72"/>
      <c r="F46" s="72"/>
      <c r="G46" s="30"/>
      <c r="H46" s="30"/>
      <c r="I46" s="27"/>
      <c r="J46" s="162"/>
      <c r="K46" s="122"/>
      <c r="L46" s="122"/>
      <c r="M46" s="122"/>
      <c r="N46" s="122"/>
      <c r="O46" s="122"/>
      <c r="P46" s="122"/>
      <c r="Q46" s="123"/>
      <c r="R46" s="27"/>
    </row>
    <row r="47" spans="1:18">
      <c r="A47" s="26"/>
      <c r="B47" s="77"/>
      <c r="C47" s="78"/>
      <c r="D47" s="30"/>
      <c r="E47" s="72"/>
      <c r="F47" s="72"/>
      <c r="G47" s="30"/>
      <c r="H47" s="30"/>
      <c r="I47" s="83"/>
      <c r="J47" s="162" t="s">
        <v>122</v>
      </c>
      <c r="K47" s="122"/>
      <c r="L47" s="122"/>
      <c r="M47" s="122"/>
      <c r="N47" s="122"/>
      <c r="O47" s="122"/>
      <c r="P47" s="122"/>
      <c r="Q47" s="123"/>
      <c r="R47" s="27"/>
    </row>
    <row r="48" spans="1:18">
      <c r="A48" s="26"/>
      <c r="B48" s="77"/>
      <c r="C48" s="78"/>
      <c r="D48" s="30"/>
      <c r="E48" s="72"/>
      <c r="F48" s="72"/>
      <c r="G48" s="30"/>
      <c r="H48" s="30"/>
      <c r="I48" s="83"/>
      <c r="J48" s="162"/>
      <c r="K48" s="122"/>
      <c r="L48" s="122"/>
      <c r="M48" s="122"/>
      <c r="N48" s="122"/>
      <c r="O48" s="122"/>
      <c r="P48" s="122"/>
      <c r="Q48" s="123"/>
      <c r="R48" s="27"/>
    </row>
    <row r="49" spans="1:18" ht="18.75" customHeight="1">
      <c r="A49" s="26"/>
      <c r="B49" s="71"/>
      <c r="C49" s="30"/>
      <c r="D49" s="30"/>
      <c r="E49" s="30"/>
      <c r="F49" s="30"/>
      <c r="G49" s="79"/>
      <c r="H49" s="30"/>
      <c r="I49" s="83"/>
      <c r="J49" s="162" t="s">
        <v>123</v>
      </c>
      <c r="K49" s="122"/>
      <c r="L49" s="122"/>
      <c r="M49" s="122"/>
      <c r="N49" s="122"/>
      <c r="O49" s="122"/>
      <c r="P49" s="122"/>
      <c r="Q49" s="123"/>
      <c r="R49" s="27"/>
    </row>
    <row r="50" spans="1:18" ht="17.25" customHeight="1">
      <c r="A50" s="26"/>
      <c r="B50" s="73"/>
      <c r="C50" s="74"/>
      <c r="D50" s="30"/>
      <c r="E50" s="30"/>
      <c r="F50" s="30"/>
      <c r="G50" s="79"/>
      <c r="H50" s="30"/>
      <c r="I50" s="83"/>
      <c r="J50" s="162"/>
      <c r="K50" s="122"/>
      <c r="L50" s="122"/>
      <c r="M50" s="122"/>
      <c r="N50" s="122"/>
      <c r="O50" s="122"/>
      <c r="P50" s="122"/>
      <c r="Q50" s="123"/>
      <c r="R50" s="27"/>
    </row>
    <row r="51" spans="1:18" ht="18" customHeight="1">
      <c r="A51" s="26"/>
      <c r="B51" s="75"/>
      <c r="C51" s="76"/>
      <c r="D51" s="30"/>
      <c r="E51" s="30"/>
      <c r="F51" s="79"/>
      <c r="G51" s="84"/>
      <c r="H51" s="30"/>
      <c r="I51" s="83"/>
      <c r="J51" s="162" t="s">
        <v>124</v>
      </c>
      <c r="K51" s="122"/>
      <c r="L51" s="122"/>
      <c r="M51" s="122"/>
      <c r="N51" s="122"/>
      <c r="O51" s="122"/>
      <c r="P51" s="122"/>
      <c r="Q51" s="123"/>
      <c r="R51" s="27"/>
    </row>
    <row r="52" spans="1:18" ht="18.75" customHeight="1">
      <c r="A52" s="26"/>
      <c r="B52" s="75"/>
      <c r="C52" s="76"/>
      <c r="D52" s="30"/>
      <c r="E52" s="30"/>
      <c r="F52" s="30"/>
      <c r="G52" s="79"/>
      <c r="H52" s="30"/>
      <c r="I52" s="27"/>
      <c r="J52" s="162"/>
      <c r="K52" s="122"/>
      <c r="L52" s="122"/>
      <c r="M52" s="122"/>
      <c r="N52" s="122"/>
      <c r="O52" s="122"/>
      <c r="P52" s="122"/>
      <c r="Q52" s="123"/>
      <c r="R52" s="27"/>
    </row>
    <row r="53" spans="1:18">
      <c r="A53" s="26"/>
      <c r="B53" s="75"/>
      <c r="C53" s="76"/>
      <c r="D53" s="30"/>
      <c r="E53" s="30"/>
      <c r="F53" s="30"/>
      <c r="G53" s="30"/>
      <c r="H53" s="30"/>
      <c r="I53" s="27"/>
      <c r="J53" s="162" t="s">
        <v>109</v>
      </c>
      <c r="K53" s="122"/>
      <c r="L53" s="122"/>
      <c r="M53" s="122"/>
      <c r="N53" s="122"/>
      <c r="O53" s="122"/>
      <c r="P53" s="122"/>
      <c r="Q53" s="123"/>
      <c r="R53" s="27"/>
    </row>
    <row r="54" spans="1:18" ht="19.5" customHeight="1">
      <c r="A54" s="26"/>
      <c r="B54" s="77"/>
      <c r="C54" s="78"/>
      <c r="D54" s="30"/>
      <c r="E54" s="30"/>
      <c r="F54" s="30"/>
      <c r="G54" s="30"/>
      <c r="H54" s="30"/>
      <c r="I54" s="27"/>
      <c r="J54" s="162"/>
      <c r="K54" s="122"/>
      <c r="L54" s="122"/>
      <c r="M54" s="122"/>
      <c r="N54" s="122"/>
      <c r="O54" s="122"/>
      <c r="P54" s="122"/>
      <c r="Q54" s="123"/>
      <c r="R54" s="27"/>
    </row>
    <row r="55" spans="1:18" ht="17.25" customHeight="1">
      <c r="A55" s="26"/>
      <c r="B55" s="71"/>
      <c r="C55" s="30"/>
      <c r="D55" s="30"/>
      <c r="E55" s="30"/>
      <c r="F55" s="30"/>
      <c r="G55" s="30"/>
      <c r="H55" s="30"/>
      <c r="I55" s="27"/>
      <c r="J55" s="162" t="s">
        <v>125</v>
      </c>
      <c r="K55" s="122"/>
      <c r="L55" s="122"/>
      <c r="M55" s="122"/>
      <c r="N55" s="122"/>
      <c r="O55" s="122"/>
      <c r="P55" s="122"/>
      <c r="Q55" s="123"/>
      <c r="R55" s="27"/>
    </row>
    <row r="56" spans="1:18" ht="19.5" customHeight="1">
      <c r="A56" s="26"/>
      <c r="B56" s="71"/>
      <c r="C56" s="30"/>
      <c r="D56" s="30"/>
      <c r="E56" s="30"/>
      <c r="F56" s="30"/>
      <c r="G56" s="30"/>
      <c r="H56" s="30"/>
      <c r="I56" s="27"/>
      <c r="J56" s="162"/>
      <c r="K56" s="122"/>
      <c r="L56" s="122"/>
      <c r="M56" s="122"/>
      <c r="N56" s="122"/>
      <c r="O56" s="122"/>
      <c r="P56" s="122"/>
      <c r="Q56" s="123"/>
      <c r="R56" s="27"/>
    </row>
    <row r="57" spans="1:18" ht="26.25" customHeight="1">
      <c r="A57" s="26"/>
      <c r="B57" s="71"/>
      <c r="C57" s="30"/>
      <c r="D57" s="30"/>
      <c r="E57" s="30"/>
      <c r="F57" s="30"/>
      <c r="G57" s="30"/>
      <c r="H57" s="30"/>
      <c r="I57" s="27"/>
      <c r="J57" s="162" t="s">
        <v>126</v>
      </c>
      <c r="K57" s="122"/>
      <c r="L57" s="122"/>
      <c r="M57" s="122"/>
      <c r="N57" s="122"/>
      <c r="O57" s="122"/>
      <c r="P57" s="122"/>
      <c r="Q57" s="123"/>
      <c r="R57" s="27"/>
    </row>
    <row r="58" spans="1:18" ht="22.5" customHeight="1">
      <c r="A58" s="26"/>
      <c r="B58" s="71"/>
      <c r="C58" s="30"/>
      <c r="D58" s="30"/>
      <c r="E58" s="30"/>
      <c r="F58" s="30"/>
      <c r="G58" s="30"/>
      <c r="H58" s="30"/>
      <c r="I58" s="27"/>
      <c r="J58" s="162"/>
      <c r="K58" s="122"/>
      <c r="L58" s="122"/>
      <c r="M58" s="122"/>
      <c r="N58" s="122"/>
      <c r="O58" s="122"/>
      <c r="P58" s="122"/>
      <c r="Q58" s="123"/>
      <c r="R58" s="27"/>
    </row>
    <row r="59" spans="1:18">
      <c r="A59" s="26"/>
      <c r="B59" s="71"/>
      <c r="C59" s="30"/>
      <c r="D59" s="30"/>
      <c r="E59" s="30"/>
      <c r="F59" s="30"/>
      <c r="G59" s="30"/>
      <c r="H59" s="30"/>
      <c r="I59" s="27"/>
      <c r="J59" s="243" t="s">
        <v>127</v>
      </c>
      <c r="K59" s="122"/>
      <c r="L59" s="122"/>
      <c r="M59" s="122"/>
      <c r="N59" s="122"/>
      <c r="O59" s="122"/>
      <c r="P59" s="122"/>
      <c r="Q59" s="123"/>
      <c r="R59" s="27"/>
    </row>
    <row r="60" spans="1:18">
      <c r="A60" s="26"/>
      <c r="B60" s="71"/>
      <c r="C60" s="30"/>
      <c r="D60" s="30"/>
      <c r="E60" s="30"/>
      <c r="F60" s="30"/>
      <c r="G60" s="30"/>
      <c r="H60" s="30"/>
      <c r="I60" s="27"/>
      <c r="J60" s="243"/>
      <c r="K60" s="122"/>
      <c r="L60" s="122"/>
      <c r="M60" s="122"/>
      <c r="N60" s="122"/>
      <c r="O60" s="122"/>
      <c r="P60" s="122"/>
      <c r="Q60" s="123"/>
      <c r="R60" s="27"/>
    </row>
    <row r="61" spans="1:18" ht="24" customHeight="1">
      <c r="A61" s="26"/>
      <c r="B61" s="71"/>
      <c r="C61" s="30"/>
      <c r="D61" s="30"/>
      <c r="E61" s="30"/>
      <c r="F61" s="30"/>
      <c r="G61" s="30"/>
      <c r="H61" s="30"/>
      <c r="I61" s="27"/>
      <c r="J61" s="243" t="s">
        <v>128</v>
      </c>
      <c r="K61" s="69"/>
      <c r="L61" s="69"/>
      <c r="M61" s="69"/>
      <c r="N61" s="69"/>
      <c r="O61" s="69"/>
      <c r="P61" s="69"/>
      <c r="Q61" s="70"/>
      <c r="R61" s="27"/>
    </row>
    <row r="62" spans="1:18">
      <c r="A62" s="26"/>
      <c r="B62" s="71"/>
      <c r="C62" s="30"/>
      <c r="D62" s="30"/>
      <c r="E62" s="30"/>
      <c r="F62" s="30"/>
      <c r="G62" s="30"/>
      <c r="H62" s="30"/>
      <c r="I62" s="27"/>
      <c r="J62" s="243"/>
      <c r="K62" s="69"/>
      <c r="L62" s="69"/>
      <c r="M62" s="69"/>
      <c r="N62" s="69"/>
      <c r="O62" s="69"/>
      <c r="P62" s="69"/>
      <c r="Q62" s="70"/>
      <c r="R62" s="27"/>
    </row>
    <row r="63" spans="1:18" ht="16.5" thickBot="1">
      <c r="A63" s="26"/>
      <c r="B63" s="73"/>
      <c r="C63" s="74"/>
      <c r="D63" s="30"/>
      <c r="E63" s="30"/>
      <c r="F63" s="30"/>
      <c r="G63" s="30"/>
      <c r="H63" s="30"/>
      <c r="I63" s="27"/>
      <c r="J63" s="80" t="s">
        <v>129</v>
      </c>
      <c r="K63" s="80"/>
      <c r="L63" s="80"/>
      <c r="M63" s="80"/>
      <c r="N63" s="80"/>
      <c r="O63" s="80"/>
      <c r="P63" s="80"/>
      <c r="Q63" s="81"/>
      <c r="R63" s="27"/>
    </row>
    <row r="64" spans="1:18" ht="16.5" thickBot="1">
      <c r="A64" s="26"/>
      <c r="B64" s="75"/>
      <c r="C64" s="76"/>
      <c r="D64" s="29"/>
      <c r="E64" s="30"/>
      <c r="F64" s="30"/>
      <c r="G64" s="30"/>
      <c r="H64" s="30"/>
      <c r="I64" s="27"/>
      <c r="J64" s="129" t="s">
        <v>130</v>
      </c>
      <c r="K64" s="129"/>
      <c r="L64" s="129"/>
      <c r="M64" s="129"/>
      <c r="N64" s="129"/>
      <c r="O64" s="129"/>
      <c r="P64" s="129"/>
      <c r="Q64" s="130"/>
      <c r="R64" s="27"/>
    </row>
    <row r="65" spans="1:18">
      <c r="A65" s="26"/>
      <c r="B65" s="77"/>
      <c r="C65" s="78"/>
      <c r="D65" s="30"/>
      <c r="E65" s="30"/>
      <c r="F65" s="30"/>
      <c r="G65" s="30"/>
      <c r="H65" s="30"/>
      <c r="I65" s="27"/>
      <c r="J65" s="131"/>
      <c r="K65" s="131"/>
      <c r="L65" s="131"/>
      <c r="M65" s="131"/>
      <c r="N65" s="131"/>
      <c r="O65" s="131"/>
      <c r="P65" s="131"/>
      <c r="Q65" s="132"/>
      <c r="R65" s="27"/>
    </row>
    <row r="66" spans="1:18">
      <c r="A66" s="26"/>
      <c r="B66" s="26"/>
      <c r="C66" s="30"/>
      <c r="D66" s="30"/>
      <c r="E66" s="30"/>
      <c r="F66" s="30"/>
      <c r="G66" s="30"/>
      <c r="H66" s="30"/>
      <c r="I66" s="27"/>
      <c r="J66" s="131"/>
      <c r="K66" s="131"/>
      <c r="L66" s="131"/>
      <c r="M66" s="131"/>
      <c r="N66" s="131"/>
      <c r="O66" s="131"/>
      <c r="P66" s="131"/>
      <c r="Q66" s="132"/>
      <c r="R66" s="27"/>
    </row>
    <row r="67" spans="1:18" ht="16.5" thickBot="1">
      <c r="A67" s="26"/>
      <c r="B67" s="47"/>
      <c r="C67" s="82"/>
      <c r="D67" s="82"/>
      <c r="E67" s="82"/>
      <c r="F67" s="82"/>
      <c r="G67" s="82"/>
      <c r="H67" s="82"/>
      <c r="I67" s="55"/>
      <c r="J67" s="131"/>
      <c r="K67" s="131"/>
      <c r="L67" s="131"/>
      <c r="M67" s="131"/>
      <c r="N67" s="131"/>
      <c r="O67" s="131"/>
      <c r="P67" s="131"/>
      <c r="Q67" s="132"/>
      <c r="R67" s="27"/>
    </row>
    <row r="68" spans="1:18" ht="16.5" thickBot="1">
      <c r="A68" s="26"/>
      <c r="B68" s="47"/>
      <c r="C68" s="82"/>
      <c r="D68" s="82"/>
      <c r="E68" s="82"/>
      <c r="F68" s="82"/>
      <c r="G68" s="82"/>
      <c r="H68" s="82"/>
      <c r="I68" s="55"/>
      <c r="J68" s="133"/>
      <c r="K68" s="134"/>
      <c r="L68" s="134"/>
      <c r="M68" s="134"/>
      <c r="N68" s="134"/>
      <c r="O68" s="134"/>
      <c r="P68" s="134"/>
      <c r="Q68" s="135"/>
      <c r="R68" s="27"/>
    </row>
    <row r="69" spans="1:18" ht="5.25" customHeight="1">
      <c r="A69" s="136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8"/>
    </row>
    <row r="70" spans="1:18" ht="5.25" customHeight="1" thickBot="1">
      <c r="A70" s="139"/>
      <c r="B70" s="140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1"/>
    </row>
    <row r="72" spans="1:18">
      <c r="B72" s="124" t="s">
        <v>131</v>
      </c>
      <c r="C72" s="124"/>
      <c r="D72" s="124"/>
      <c r="E72" s="124" t="s">
        <v>284</v>
      </c>
      <c r="F72" s="124"/>
      <c r="G72" s="124"/>
      <c r="H72" s="124"/>
      <c r="I72" s="124"/>
      <c r="J72" s="124"/>
      <c r="K72" s="124"/>
      <c r="L72" s="124"/>
      <c r="M72" s="124"/>
    </row>
    <row r="73" spans="1:18">
      <c r="B73" s="124" t="s">
        <v>132</v>
      </c>
      <c r="C73" s="124"/>
      <c r="D73" s="124"/>
      <c r="E73" s="124" t="s">
        <v>285</v>
      </c>
      <c r="F73" s="124"/>
      <c r="G73" s="124"/>
      <c r="H73" s="124"/>
      <c r="I73" s="124"/>
      <c r="J73" s="124"/>
      <c r="K73" s="124"/>
      <c r="L73" s="124"/>
      <c r="M73" s="124"/>
    </row>
  </sheetData>
  <mergeCells count="97">
    <mergeCell ref="J61:J62"/>
    <mergeCell ref="J59:J60"/>
    <mergeCell ref="J57:J58"/>
    <mergeCell ref="J49:J50"/>
    <mergeCell ref="J51:J52"/>
    <mergeCell ref="J53:J54"/>
    <mergeCell ref="J55:J56"/>
    <mergeCell ref="K55:Q56"/>
    <mergeCell ref="K57:Q58"/>
    <mergeCell ref="K49:Q50"/>
    <mergeCell ref="K51:Q52"/>
    <mergeCell ref="K53:Q54"/>
    <mergeCell ref="E72:M72"/>
    <mergeCell ref="E73:M73"/>
    <mergeCell ref="A6:R8"/>
    <mergeCell ref="B10:Q10"/>
    <mergeCell ref="B11:C11"/>
    <mergeCell ref="D11:Q11"/>
    <mergeCell ref="B12:C12"/>
    <mergeCell ref="E12:I12"/>
    <mergeCell ref="K12:Q12"/>
    <mergeCell ref="B14:C14"/>
    <mergeCell ref="D14:L14"/>
    <mergeCell ref="M14:N14"/>
    <mergeCell ref="O14:Q14"/>
    <mergeCell ref="B15:C15"/>
    <mergeCell ref="D15:Q15"/>
    <mergeCell ref="B16:C16"/>
    <mergeCell ref="D16:L16"/>
    <mergeCell ref="M16:N16"/>
    <mergeCell ref="O16:Q16"/>
    <mergeCell ref="B17:Q17"/>
    <mergeCell ref="C18:J18"/>
    <mergeCell ref="L18:Q18"/>
    <mergeCell ref="B19:Q19"/>
    <mergeCell ref="B20:C20"/>
    <mergeCell ref="D20:E20"/>
    <mergeCell ref="F20:H20"/>
    <mergeCell ref="I20:K20"/>
    <mergeCell ref="L20:Q20"/>
    <mergeCell ref="B21:C22"/>
    <mergeCell ref="D21:E22"/>
    <mergeCell ref="F21:H21"/>
    <mergeCell ref="I21:K21"/>
    <mergeCell ref="L21:Q21"/>
    <mergeCell ref="F22:H22"/>
    <mergeCell ref="I22:K22"/>
    <mergeCell ref="L22:Q22"/>
    <mergeCell ref="B38:D38"/>
    <mergeCell ref="E31:F31"/>
    <mergeCell ref="B23:Q23"/>
    <mergeCell ref="B24:C24"/>
    <mergeCell ref="E24:G24"/>
    <mergeCell ref="I24:K24"/>
    <mergeCell ref="M24:O24"/>
    <mergeCell ref="H25:I25"/>
    <mergeCell ref="K25:L25"/>
    <mergeCell ref="N25:O25"/>
    <mergeCell ref="B35:C35"/>
    <mergeCell ref="B36:D36"/>
    <mergeCell ref="B37:D37"/>
    <mergeCell ref="B25:C25"/>
    <mergeCell ref="E25:F25"/>
    <mergeCell ref="N28:N29"/>
    <mergeCell ref="J45:J46"/>
    <mergeCell ref="J47:J48"/>
    <mergeCell ref="G31:H31"/>
    <mergeCell ref="I31:K31"/>
    <mergeCell ref="L31:Q31"/>
    <mergeCell ref="J41:J42"/>
    <mergeCell ref="J43:J44"/>
    <mergeCell ref="O28:O29"/>
    <mergeCell ref="P28:P29"/>
    <mergeCell ref="Q28:Q29"/>
    <mergeCell ref="D29:E29"/>
    <mergeCell ref="H29:I29"/>
    <mergeCell ref="B28:C29"/>
    <mergeCell ref="D28:E28"/>
    <mergeCell ref="H28:I28"/>
    <mergeCell ref="K28:L29"/>
    <mergeCell ref="M28:M29"/>
    <mergeCell ref="K59:Q60"/>
    <mergeCell ref="B73:D73"/>
    <mergeCell ref="A1:R5"/>
    <mergeCell ref="B72:D72"/>
    <mergeCell ref="B40:I40"/>
    <mergeCell ref="J40:Q40"/>
    <mergeCell ref="J65:Q68"/>
    <mergeCell ref="A69:R70"/>
    <mergeCell ref="B33:Q33"/>
    <mergeCell ref="B34:Q34"/>
    <mergeCell ref="K41:Q42"/>
    <mergeCell ref="K43:Q44"/>
    <mergeCell ref="K45:Q46"/>
    <mergeCell ref="K47:Q48"/>
    <mergeCell ref="J64:Q64"/>
    <mergeCell ref="B27:Q27"/>
  </mergeCells>
  <conditionalFormatting sqref="E38:P38">
    <cfRule type="containsErrors" dxfId="98" priority="8">
      <formula>ISERROR(E38)</formula>
    </cfRule>
  </conditionalFormatting>
  <dataValidations count="2">
    <dataValidation type="list" allowBlank="1" showInputMessage="1" showErrorMessage="1" sqref="O16">
      <formula1>"Seguridad y Salud en el Trabajo,Calidad,Ambiental"</formula1>
    </dataValidation>
    <dataValidation type="list" showInputMessage="1" showErrorMessage="1" sqref="O14">
      <formula1>"Estructura,Proceso,Resultado"</formula1>
    </dataValidation>
  </dataValidations>
  <pageMargins left="0.7" right="0.7" top="0.75" bottom="0.75" header="0.3" footer="0.3"/>
  <pageSetup paperSize="5" scale="62" fitToHeight="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filterMode="1">
    <pageSetUpPr fitToPage="1"/>
  </sheetPr>
  <dimension ref="A1:AZ137"/>
  <sheetViews>
    <sheetView showGridLines="0" tabSelected="1" view="pageBreakPreview" zoomScale="80" zoomScaleNormal="80" zoomScaleSheetLayoutView="80" workbookViewId="0">
      <pane xSplit="1" ySplit="3" topLeftCell="B4" activePane="bottomRight" state="frozen"/>
      <selection pane="topRight" activeCell="B1" sqref="B1"/>
      <selection pane="bottomLeft" activeCell="A12" sqref="A12"/>
      <selection pane="bottomRight" activeCell="T7" sqref="T7"/>
    </sheetView>
  </sheetViews>
  <sheetFormatPr baseColWidth="10" defaultColWidth="9.140625" defaultRowHeight="15.75"/>
  <cols>
    <col min="1" max="1" width="5" style="1" customWidth="1"/>
    <col min="2" max="2" width="49.28515625" style="1" customWidth="1"/>
    <col min="3" max="3" width="26" style="1" customWidth="1"/>
    <col min="4" max="4" width="20" style="1" customWidth="1"/>
    <col min="5" max="5" width="15" style="1" customWidth="1"/>
    <col min="6" max="6" width="12.85546875" style="4" customWidth="1"/>
    <col min="7" max="8" width="13" style="1" customWidth="1"/>
    <col min="9" max="9" width="13.7109375" style="1" customWidth="1"/>
    <col min="10" max="16" width="13" style="1" customWidth="1"/>
    <col min="17" max="17" width="13.42578125" style="17" customWidth="1"/>
    <col min="18" max="18" width="15" style="17" customWidth="1"/>
    <col min="19" max="19" width="17.85546875" style="17" customWidth="1"/>
    <col min="20" max="20" width="25" style="1" customWidth="1"/>
    <col min="21" max="21" width="31.5703125" style="1" customWidth="1"/>
    <col min="22" max="22" width="14.140625" style="1" customWidth="1"/>
    <col min="23" max="31" width="9.140625" style="1"/>
    <col min="32" max="32" width="16.7109375" style="1" customWidth="1"/>
    <col min="33" max="34" width="9.140625" style="1" customWidth="1"/>
    <col min="35" max="16384" width="9.140625" style="1"/>
  </cols>
  <sheetData>
    <row r="1" spans="1:26" ht="14.25" customHeight="1">
      <c r="A1" s="246" t="s">
        <v>286</v>
      </c>
      <c r="B1" s="247"/>
      <c r="C1" s="247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5"/>
      <c r="T1" s="245"/>
      <c r="U1" s="118"/>
      <c r="V1" s="119"/>
      <c r="W1" s="120"/>
      <c r="X1" s="120"/>
      <c r="Y1" s="120"/>
      <c r="Z1" s="120"/>
    </row>
    <row r="2" spans="1:26" ht="23.25" customHeight="1">
      <c r="A2" s="246"/>
      <c r="B2" s="247"/>
      <c r="C2" s="247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5"/>
      <c r="T2" s="245"/>
      <c r="U2" s="118"/>
      <c r="V2" s="121"/>
      <c r="W2" s="120"/>
      <c r="X2" s="120"/>
      <c r="Y2" s="120"/>
      <c r="Z2" s="120"/>
    </row>
    <row r="3" spans="1:26" s="87" customFormat="1" ht="36.75" customHeight="1">
      <c r="B3" s="88" t="s">
        <v>11</v>
      </c>
      <c r="C3" s="88" t="s">
        <v>0</v>
      </c>
      <c r="D3" s="88" t="s">
        <v>23</v>
      </c>
      <c r="E3" s="88" t="s">
        <v>164</v>
      </c>
      <c r="F3" s="88" t="s">
        <v>186</v>
      </c>
      <c r="G3" s="88" t="s">
        <v>187</v>
      </c>
      <c r="H3" s="88" t="s">
        <v>188</v>
      </c>
      <c r="I3" s="88" t="s">
        <v>189</v>
      </c>
      <c r="J3" s="88" t="s">
        <v>190</v>
      </c>
      <c r="K3" s="88" t="s">
        <v>191</v>
      </c>
      <c r="L3" s="88" t="s">
        <v>192</v>
      </c>
      <c r="M3" s="88" t="s">
        <v>283</v>
      </c>
      <c r="N3" s="88" t="s">
        <v>282</v>
      </c>
      <c r="O3" s="88" t="s">
        <v>281</v>
      </c>
      <c r="P3" s="88" t="s">
        <v>280</v>
      </c>
      <c r="Q3" s="88" t="s">
        <v>279</v>
      </c>
      <c r="R3" s="89" t="s">
        <v>2</v>
      </c>
      <c r="S3" s="89" t="s">
        <v>3</v>
      </c>
      <c r="T3" s="89" t="s">
        <v>5</v>
      </c>
      <c r="U3" s="89" t="s">
        <v>1</v>
      </c>
    </row>
    <row r="4" spans="1:26" s="90" customFormat="1" ht="46.5" customHeight="1">
      <c r="B4" s="91" t="s">
        <v>145</v>
      </c>
      <c r="C4" s="92" t="s">
        <v>214</v>
      </c>
      <c r="D4" s="93" t="s">
        <v>146</v>
      </c>
      <c r="E4" s="93" t="s">
        <v>165</v>
      </c>
      <c r="F4" s="94" t="s">
        <v>6</v>
      </c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5">
        <f t="shared" ref="R4:R76" si="0">COUNTIF(D4:Q4,"=Ejecutado")+COUNTIF(D4:Q4,"=Sin ejecutar")</f>
        <v>1</v>
      </c>
      <c r="S4" s="95">
        <f t="shared" ref="S4:S76" si="1">COUNTIF(D4:Q4,"=Ejecutado")</f>
        <v>0</v>
      </c>
      <c r="T4" s="96">
        <f>+S4/R4</f>
        <v>0</v>
      </c>
      <c r="U4" s="96"/>
    </row>
    <row r="5" spans="1:26" s="90" customFormat="1" ht="35.25" customHeight="1">
      <c r="B5" s="97" t="s">
        <v>178</v>
      </c>
      <c r="C5" s="93" t="s">
        <v>177</v>
      </c>
      <c r="D5" s="93" t="s">
        <v>134</v>
      </c>
      <c r="E5" s="93" t="s">
        <v>174</v>
      </c>
      <c r="F5" s="94" t="s">
        <v>6</v>
      </c>
      <c r="G5" s="94" t="s">
        <v>6</v>
      </c>
      <c r="H5" s="94" t="s">
        <v>6</v>
      </c>
      <c r="I5" s="94" t="s">
        <v>6</v>
      </c>
      <c r="J5" s="94" t="s">
        <v>6</v>
      </c>
      <c r="K5" s="94" t="s">
        <v>6</v>
      </c>
      <c r="L5" s="94" t="s">
        <v>6</v>
      </c>
      <c r="M5" s="94" t="s">
        <v>6</v>
      </c>
      <c r="N5" s="94" t="s">
        <v>6</v>
      </c>
      <c r="O5" s="94" t="s">
        <v>6</v>
      </c>
      <c r="P5" s="94" t="s">
        <v>6</v>
      </c>
      <c r="Q5" s="94" t="s">
        <v>6</v>
      </c>
      <c r="R5" s="95">
        <f t="shared" ref="R5" si="2">COUNTIF(D5:Q5,"=Ejecutado")+COUNTIF(D5:Q5,"=Sin ejecutar")</f>
        <v>12</v>
      </c>
      <c r="S5" s="95">
        <f t="shared" ref="S5" si="3">COUNTIF(D5:Q5,"=Ejecutado")</f>
        <v>0</v>
      </c>
      <c r="T5" s="96">
        <f>+S5/R5</f>
        <v>0</v>
      </c>
      <c r="U5" s="96"/>
    </row>
    <row r="6" spans="1:26" s="90" customFormat="1" ht="45" customHeight="1">
      <c r="B6" s="98" t="s">
        <v>12</v>
      </c>
      <c r="C6" s="93" t="s">
        <v>133</v>
      </c>
      <c r="D6" s="93" t="s">
        <v>134</v>
      </c>
      <c r="E6" s="93" t="s">
        <v>174</v>
      </c>
      <c r="F6" s="94" t="s">
        <v>6</v>
      </c>
      <c r="G6" s="94" t="s">
        <v>6</v>
      </c>
      <c r="H6" s="94" t="s">
        <v>6</v>
      </c>
      <c r="I6" s="94" t="s">
        <v>6</v>
      </c>
      <c r="J6" s="94" t="s">
        <v>6</v>
      </c>
      <c r="K6" s="94" t="s">
        <v>6</v>
      </c>
      <c r="L6" s="94" t="s">
        <v>6</v>
      </c>
      <c r="M6" s="94" t="s">
        <v>6</v>
      </c>
      <c r="N6" s="94" t="s">
        <v>6</v>
      </c>
      <c r="O6" s="94" t="s">
        <v>6</v>
      </c>
      <c r="P6" s="94" t="s">
        <v>6</v>
      </c>
      <c r="Q6" s="94" t="s">
        <v>6</v>
      </c>
      <c r="R6" s="95">
        <f t="shared" ref="R6" si="4">COUNTIF(D6:Q6,"=Ejecutado")+COUNTIF(D6:Q6,"=Sin ejecutar")</f>
        <v>12</v>
      </c>
      <c r="S6" s="95">
        <f t="shared" ref="S6" si="5">COUNTIF(D6:Q6,"=Ejecutado")</f>
        <v>0</v>
      </c>
      <c r="T6" s="96">
        <f>+S6/R6</f>
        <v>0</v>
      </c>
      <c r="U6" s="96"/>
    </row>
    <row r="7" spans="1:26" s="90" customFormat="1" ht="41.25" customHeight="1">
      <c r="B7" s="99" t="s">
        <v>135</v>
      </c>
      <c r="C7" s="93" t="s">
        <v>179</v>
      </c>
      <c r="D7" s="93" t="s">
        <v>136</v>
      </c>
      <c r="E7" s="93" t="s">
        <v>165</v>
      </c>
      <c r="F7" s="94" t="s">
        <v>6</v>
      </c>
      <c r="G7" s="94" t="s">
        <v>6</v>
      </c>
      <c r="H7" s="94" t="s">
        <v>6</v>
      </c>
      <c r="I7" s="94" t="s">
        <v>6</v>
      </c>
      <c r="J7" s="94" t="s">
        <v>6</v>
      </c>
      <c r="K7" s="94" t="s">
        <v>6</v>
      </c>
      <c r="L7" s="94" t="s">
        <v>6</v>
      </c>
      <c r="M7" s="94" t="s">
        <v>6</v>
      </c>
      <c r="N7" s="94" t="s">
        <v>6</v>
      </c>
      <c r="O7" s="94" t="s">
        <v>6</v>
      </c>
      <c r="P7" s="94" t="s">
        <v>6</v>
      </c>
      <c r="Q7" s="94" t="s">
        <v>6</v>
      </c>
      <c r="R7" s="95">
        <f t="shared" si="0"/>
        <v>12</v>
      </c>
      <c r="S7" s="95">
        <f t="shared" si="1"/>
        <v>0</v>
      </c>
      <c r="T7" s="96">
        <f t="shared" ref="T7:T76" si="6">+S7/R7</f>
        <v>0</v>
      </c>
      <c r="U7" s="96"/>
    </row>
    <row r="8" spans="1:26" s="90" customFormat="1" ht="43.5" hidden="1" customHeight="1">
      <c r="B8" s="99" t="s">
        <v>180</v>
      </c>
      <c r="C8" s="93" t="s">
        <v>288</v>
      </c>
      <c r="D8" s="100" t="s">
        <v>137</v>
      </c>
      <c r="E8" s="93" t="s">
        <v>165</v>
      </c>
      <c r="F8" s="94"/>
      <c r="G8" s="94" t="s">
        <v>6</v>
      </c>
      <c r="H8" s="94"/>
      <c r="I8" s="94"/>
      <c r="J8" s="94" t="s">
        <v>6</v>
      </c>
      <c r="K8" s="94"/>
      <c r="L8" s="94"/>
      <c r="M8" s="94" t="s">
        <v>6</v>
      </c>
      <c r="N8" s="94"/>
      <c r="O8" s="94"/>
      <c r="P8" s="94" t="s">
        <v>6</v>
      </c>
      <c r="Q8" s="94"/>
      <c r="R8" s="95">
        <f t="shared" ref="R8:R20" si="7">COUNTIF(D8:Q8,"=Ejecutado")+COUNTIF(D8:Q8,"=Sin ejecutar")</f>
        <v>4</v>
      </c>
      <c r="S8" s="95">
        <f t="shared" ref="S8:S20" si="8">COUNTIF(D8:Q8,"=Ejecutado")</f>
        <v>0</v>
      </c>
      <c r="T8" s="96">
        <f t="shared" ref="T8:T20" si="9">+S8/R8</f>
        <v>0</v>
      </c>
      <c r="U8" s="96"/>
    </row>
    <row r="9" spans="1:26" s="90" customFormat="1" ht="39" customHeight="1">
      <c r="B9" s="99" t="s">
        <v>138</v>
      </c>
      <c r="C9" s="93" t="s">
        <v>181</v>
      </c>
      <c r="D9" s="93" t="s">
        <v>26</v>
      </c>
      <c r="E9" s="93" t="s">
        <v>165</v>
      </c>
      <c r="F9" s="94" t="s">
        <v>6</v>
      </c>
      <c r="G9" s="94" t="s">
        <v>6</v>
      </c>
      <c r="H9" s="94" t="s">
        <v>6</v>
      </c>
      <c r="I9" s="94" t="s">
        <v>6</v>
      </c>
      <c r="J9" s="94" t="s">
        <v>6</v>
      </c>
      <c r="K9" s="94" t="s">
        <v>6</v>
      </c>
      <c r="L9" s="94" t="s">
        <v>6</v>
      </c>
      <c r="M9" s="94" t="s">
        <v>6</v>
      </c>
      <c r="N9" s="94" t="s">
        <v>6</v>
      </c>
      <c r="O9" s="94" t="s">
        <v>6</v>
      </c>
      <c r="P9" s="94" t="s">
        <v>6</v>
      </c>
      <c r="Q9" s="94" t="s">
        <v>6</v>
      </c>
      <c r="R9" s="95">
        <f t="shared" si="7"/>
        <v>12</v>
      </c>
      <c r="S9" s="95">
        <f t="shared" si="8"/>
        <v>0</v>
      </c>
      <c r="T9" s="96">
        <f t="shared" si="9"/>
        <v>0</v>
      </c>
      <c r="U9" s="96"/>
    </row>
    <row r="10" spans="1:26" s="90" customFormat="1" ht="47.25" customHeight="1">
      <c r="B10" s="99" t="s">
        <v>183</v>
      </c>
      <c r="C10" s="93" t="s">
        <v>289</v>
      </c>
      <c r="D10" s="93" t="s">
        <v>182</v>
      </c>
      <c r="E10" s="93" t="s">
        <v>165</v>
      </c>
      <c r="F10" s="94" t="s">
        <v>6</v>
      </c>
      <c r="G10" s="94" t="s">
        <v>6</v>
      </c>
      <c r="H10" s="94" t="s">
        <v>6</v>
      </c>
      <c r="I10" s="94" t="s">
        <v>6</v>
      </c>
      <c r="J10" s="94" t="s">
        <v>6</v>
      </c>
      <c r="K10" s="94" t="s">
        <v>6</v>
      </c>
      <c r="L10" s="94" t="s">
        <v>6</v>
      </c>
      <c r="M10" s="94" t="s">
        <v>6</v>
      </c>
      <c r="N10" s="94" t="s">
        <v>6</v>
      </c>
      <c r="O10" s="94" t="s">
        <v>6</v>
      </c>
      <c r="P10" s="94" t="s">
        <v>6</v>
      </c>
      <c r="Q10" s="94" t="s">
        <v>6</v>
      </c>
      <c r="R10" s="95">
        <f t="shared" ref="R10" si="10">COUNTIF(D10:Q10,"=Ejecutado")+COUNTIF(D10:Q10,"=Sin ejecutar")</f>
        <v>12</v>
      </c>
      <c r="S10" s="95">
        <f t="shared" ref="S10" si="11">COUNTIF(D10:Q10,"=Ejecutado")</f>
        <v>0</v>
      </c>
      <c r="T10" s="96">
        <f t="shared" ref="T10" si="12">+S10/R10</f>
        <v>0</v>
      </c>
      <c r="U10" s="96"/>
    </row>
    <row r="11" spans="1:26" s="90" customFormat="1" ht="54" hidden="1" customHeight="1">
      <c r="B11" s="99" t="s">
        <v>184</v>
      </c>
      <c r="C11" s="93" t="s">
        <v>173</v>
      </c>
      <c r="D11" s="93" t="s">
        <v>26</v>
      </c>
      <c r="E11" s="93" t="s">
        <v>165</v>
      </c>
      <c r="F11" s="94"/>
      <c r="G11" s="94"/>
      <c r="H11" s="94"/>
      <c r="I11" s="94"/>
      <c r="J11" s="94"/>
      <c r="K11" s="94" t="s">
        <v>6</v>
      </c>
      <c r="L11" s="94"/>
      <c r="M11" s="94"/>
      <c r="N11" s="94"/>
      <c r="O11" s="94"/>
      <c r="P11" s="94"/>
      <c r="Q11" s="94"/>
      <c r="R11" s="95">
        <f t="shared" si="7"/>
        <v>1</v>
      </c>
      <c r="S11" s="95">
        <f t="shared" si="8"/>
        <v>0</v>
      </c>
      <c r="T11" s="96">
        <f t="shared" si="9"/>
        <v>0</v>
      </c>
      <c r="U11" s="96"/>
    </row>
    <row r="12" spans="1:26" s="90" customFormat="1" ht="38.25" hidden="1" customHeight="1">
      <c r="B12" s="99" t="s">
        <v>185</v>
      </c>
      <c r="C12" s="93" t="s">
        <v>173</v>
      </c>
      <c r="D12" s="93" t="s">
        <v>26</v>
      </c>
      <c r="E12" s="93" t="s">
        <v>165</v>
      </c>
      <c r="F12" s="94"/>
      <c r="G12" s="94"/>
      <c r="H12" s="94"/>
      <c r="I12" s="94"/>
      <c r="J12" s="94"/>
      <c r="K12" s="94" t="s">
        <v>6</v>
      </c>
      <c r="L12" s="94"/>
      <c r="M12" s="94"/>
      <c r="N12" s="94"/>
      <c r="O12" s="94"/>
      <c r="P12" s="94"/>
      <c r="Q12" s="94"/>
      <c r="R12" s="95">
        <f t="shared" ref="R12" si="13">COUNTIF(D12:Q12,"=Ejecutado")+COUNTIF(D12:Q12,"=Sin ejecutar")</f>
        <v>1</v>
      </c>
      <c r="S12" s="95">
        <f t="shared" ref="S12" si="14">COUNTIF(D12:Q12,"=Ejecutado")</f>
        <v>0</v>
      </c>
      <c r="T12" s="96">
        <f t="shared" ref="T12" si="15">+S12/R12</f>
        <v>0</v>
      </c>
      <c r="U12" s="96"/>
    </row>
    <row r="13" spans="1:26" s="90" customFormat="1" ht="54" customHeight="1">
      <c r="B13" s="99" t="s">
        <v>194</v>
      </c>
      <c r="C13" s="93" t="s">
        <v>181</v>
      </c>
      <c r="D13" s="93" t="s">
        <v>26</v>
      </c>
      <c r="E13" s="93" t="s">
        <v>165</v>
      </c>
      <c r="F13" s="94" t="s">
        <v>6</v>
      </c>
      <c r="G13" s="94" t="s">
        <v>6</v>
      </c>
      <c r="H13" s="94" t="s">
        <v>6</v>
      </c>
      <c r="I13" s="94" t="s">
        <v>6</v>
      </c>
      <c r="J13" s="94" t="s">
        <v>6</v>
      </c>
      <c r="K13" s="94" t="s">
        <v>6</v>
      </c>
      <c r="L13" s="94" t="s">
        <v>6</v>
      </c>
      <c r="M13" s="94" t="s">
        <v>6</v>
      </c>
      <c r="N13" s="94" t="s">
        <v>6</v>
      </c>
      <c r="O13" s="94" t="s">
        <v>6</v>
      </c>
      <c r="P13" s="94" t="s">
        <v>6</v>
      </c>
      <c r="Q13" s="94" t="s">
        <v>6</v>
      </c>
      <c r="R13" s="95">
        <f t="shared" ref="R13" si="16">COUNTIF(D13:Q13,"=Ejecutado")+COUNTIF(D13:Q13,"=Sin ejecutar")</f>
        <v>12</v>
      </c>
      <c r="S13" s="95">
        <f t="shared" ref="S13" si="17">COUNTIF(D13:Q13,"=Ejecutado")</f>
        <v>0</v>
      </c>
      <c r="T13" s="96">
        <f t="shared" ref="T13" si="18">+S13/R13</f>
        <v>0</v>
      </c>
      <c r="U13" s="96"/>
    </row>
    <row r="14" spans="1:26" s="90" customFormat="1" ht="54" customHeight="1">
      <c r="B14" s="99" t="s">
        <v>287</v>
      </c>
      <c r="C14" s="93" t="s">
        <v>195</v>
      </c>
      <c r="D14" s="93" t="s">
        <v>26</v>
      </c>
      <c r="E14" s="93" t="s">
        <v>165</v>
      </c>
      <c r="F14" s="94" t="s">
        <v>6</v>
      </c>
      <c r="G14" s="94" t="s">
        <v>6</v>
      </c>
      <c r="H14" s="94" t="s">
        <v>6</v>
      </c>
      <c r="I14" s="94" t="s">
        <v>6</v>
      </c>
      <c r="J14" s="94" t="s">
        <v>6</v>
      </c>
      <c r="K14" s="94" t="s">
        <v>6</v>
      </c>
      <c r="L14" s="94" t="s">
        <v>6</v>
      </c>
      <c r="M14" s="94" t="s">
        <v>6</v>
      </c>
      <c r="N14" s="94" t="s">
        <v>6</v>
      </c>
      <c r="O14" s="94" t="s">
        <v>6</v>
      </c>
      <c r="P14" s="94" t="s">
        <v>6</v>
      </c>
      <c r="Q14" s="94" t="s">
        <v>6</v>
      </c>
      <c r="R14" s="95">
        <f t="shared" ref="R14" si="19">COUNTIF(D14:Q14,"=Ejecutado")+COUNTIF(D14:Q14,"=Sin ejecutar")</f>
        <v>12</v>
      </c>
      <c r="S14" s="95">
        <f t="shared" ref="S14" si="20">COUNTIF(D14:Q14,"=Ejecutado")</f>
        <v>0</v>
      </c>
      <c r="T14" s="96">
        <f t="shared" ref="T14" si="21">+S14/R14</f>
        <v>0</v>
      </c>
      <c r="U14" s="96"/>
    </row>
    <row r="15" spans="1:26" s="90" customFormat="1" ht="48.75" customHeight="1">
      <c r="B15" s="101" t="s">
        <v>175</v>
      </c>
      <c r="C15" s="102" t="s">
        <v>173</v>
      </c>
      <c r="D15" s="93" t="s">
        <v>27</v>
      </c>
      <c r="E15" s="93" t="s">
        <v>165</v>
      </c>
      <c r="F15" s="94" t="s">
        <v>6</v>
      </c>
      <c r="G15" s="94" t="s">
        <v>6</v>
      </c>
      <c r="H15" s="94" t="s">
        <v>6</v>
      </c>
      <c r="I15" s="94" t="s">
        <v>6</v>
      </c>
      <c r="J15" s="94" t="s">
        <v>6</v>
      </c>
      <c r="K15" s="94" t="s">
        <v>6</v>
      </c>
      <c r="L15" s="94" t="s">
        <v>6</v>
      </c>
      <c r="M15" s="94" t="s">
        <v>6</v>
      </c>
      <c r="N15" s="94" t="s">
        <v>6</v>
      </c>
      <c r="O15" s="94" t="s">
        <v>6</v>
      </c>
      <c r="P15" s="94" t="s">
        <v>6</v>
      </c>
      <c r="Q15" s="94" t="s">
        <v>6</v>
      </c>
      <c r="R15" s="95">
        <f t="shared" si="7"/>
        <v>12</v>
      </c>
      <c r="S15" s="95">
        <f t="shared" si="8"/>
        <v>0</v>
      </c>
      <c r="T15" s="96">
        <f t="shared" si="9"/>
        <v>0</v>
      </c>
      <c r="U15" s="96"/>
    </row>
    <row r="16" spans="1:26" s="90" customFormat="1" ht="34.5" hidden="1" customHeight="1">
      <c r="B16" s="101" t="s">
        <v>197</v>
      </c>
      <c r="C16" s="102" t="s">
        <v>181</v>
      </c>
      <c r="D16" s="93" t="s">
        <v>137</v>
      </c>
      <c r="E16" s="93" t="s">
        <v>165</v>
      </c>
      <c r="F16" s="94"/>
      <c r="G16" s="94"/>
      <c r="H16" s="94"/>
      <c r="I16" s="94"/>
      <c r="J16" s="94"/>
      <c r="K16" s="94"/>
      <c r="L16" s="94" t="s">
        <v>6</v>
      </c>
      <c r="M16" s="94"/>
      <c r="N16" s="94"/>
      <c r="O16" s="94"/>
      <c r="P16" s="94"/>
      <c r="Q16" s="94"/>
      <c r="R16" s="95">
        <f t="shared" si="7"/>
        <v>1</v>
      </c>
      <c r="S16" s="95">
        <f t="shared" si="8"/>
        <v>0</v>
      </c>
      <c r="T16" s="96">
        <f t="shared" si="9"/>
        <v>0</v>
      </c>
      <c r="U16" s="96"/>
    </row>
    <row r="17" spans="2:21" s="90" customFormat="1" ht="34.5" hidden="1" customHeight="1">
      <c r="B17" s="101" t="s">
        <v>196</v>
      </c>
      <c r="C17" s="102" t="s">
        <v>181</v>
      </c>
      <c r="D17" s="93" t="s">
        <v>137</v>
      </c>
      <c r="E17" s="93" t="s">
        <v>165</v>
      </c>
      <c r="F17" s="94"/>
      <c r="G17" s="94"/>
      <c r="H17" s="94"/>
      <c r="I17" s="94"/>
      <c r="J17" s="94"/>
      <c r="K17" s="94"/>
      <c r="L17" s="94" t="s">
        <v>6</v>
      </c>
      <c r="M17" s="94"/>
      <c r="N17" s="94"/>
      <c r="O17" s="94"/>
      <c r="P17" s="94"/>
      <c r="Q17" s="94"/>
      <c r="R17" s="95">
        <f t="shared" ref="R17" si="22">COUNTIF(D17:Q17,"=Ejecutado")+COUNTIF(D17:Q17,"=Sin ejecutar")</f>
        <v>1</v>
      </c>
      <c r="S17" s="95">
        <f t="shared" ref="S17" si="23">COUNTIF(D17:Q17,"=Ejecutado")</f>
        <v>0</v>
      </c>
      <c r="T17" s="96">
        <f t="shared" ref="T17" si="24">+S17/R17</f>
        <v>0</v>
      </c>
      <c r="U17" s="96"/>
    </row>
    <row r="18" spans="2:21" s="90" customFormat="1" ht="48.75" hidden="1" customHeight="1">
      <c r="B18" s="101" t="s">
        <v>198</v>
      </c>
      <c r="C18" s="102" t="s">
        <v>199</v>
      </c>
      <c r="D18" s="93" t="s">
        <v>137</v>
      </c>
      <c r="E18" s="93" t="s">
        <v>165</v>
      </c>
      <c r="F18" s="94"/>
      <c r="G18" s="94"/>
      <c r="H18" s="94"/>
      <c r="I18" s="94"/>
      <c r="J18" s="94"/>
      <c r="K18" s="94"/>
      <c r="L18" s="94"/>
      <c r="M18" s="94" t="s">
        <v>6</v>
      </c>
      <c r="N18" s="94"/>
      <c r="O18" s="94"/>
      <c r="P18" s="94"/>
      <c r="Q18" s="94"/>
      <c r="R18" s="95">
        <f t="shared" ref="R18" si="25">COUNTIF(D18:Q18,"=Ejecutado")+COUNTIF(D18:Q18,"=Sin ejecutar")</f>
        <v>1</v>
      </c>
      <c r="S18" s="95">
        <f t="shared" ref="S18" si="26">COUNTIF(D18:Q18,"=Ejecutado")</f>
        <v>0</v>
      </c>
      <c r="T18" s="96">
        <f t="shared" ref="T18" si="27">+S18/R18</f>
        <v>0</v>
      </c>
      <c r="U18" s="96"/>
    </row>
    <row r="19" spans="2:21" s="90" customFormat="1" ht="47.25" hidden="1" customHeight="1">
      <c r="B19" s="101" t="s">
        <v>201</v>
      </c>
      <c r="C19" s="102" t="s">
        <v>200</v>
      </c>
      <c r="D19" s="93" t="s">
        <v>137</v>
      </c>
      <c r="E19" s="93" t="s">
        <v>165</v>
      </c>
      <c r="F19" s="94"/>
      <c r="G19" s="94"/>
      <c r="H19" s="94" t="s">
        <v>6</v>
      </c>
      <c r="I19" s="94"/>
      <c r="J19" s="94" t="s">
        <v>6</v>
      </c>
      <c r="K19" s="94"/>
      <c r="L19" s="94"/>
      <c r="M19" s="94"/>
      <c r="N19" s="94"/>
      <c r="O19" s="94"/>
      <c r="P19" s="94"/>
      <c r="Q19" s="94"/>
      <c r="R19" s="95">
        <f t="shared" ref="R19" si="28">COUNTIF(D19:Q19,"=Ejecutado")+COUNTIF(D19:Q19,"=Sin ejecutar")</f>
        <v>2</v>
      </c>
      <c r="S19" s="95">
        <f t="shared" ref="S19" si="29">COUNTIF(D19:Q19,"=Ejecutado")</f>
        <v>0</v>
      </c>
      <c r="T19" s="96">
        <f t="shared" ref="T19" si="30">+S19/R19</f>
        <v>0</v>
      </c>
      <c r="U19" s="96"/>
    </row>
    <row r="20" spans="2:21" s="90" customFormat="1" ht="53.25" hidden="1" customHeight="1">
      <c r="B20" s="91" t="s">
        <v>202</v>
      </c>
      <c r="C20" s="102" t="s">
        <v>200</v>
      </c>
      <c r="D20" s="93" t="s">
        <v>139</v>
      </c>
      <c r="E20" s="93" t="s">
        <v>165</v>
      </c>
      <c r="F20" s="94"/>
      <c r="G20" s="94"/>
      <c r="H20" s="94"/>
      <c r="I20" s="94"/>
      <c r="J20" s="94" t="s">
        <v>6</v>
      </c>
      <c r="K20" s="94"/>
      <c r="L20" s="94"/>
      <c r="M20" s="94"/>
      <c r="N20" s="94"/>
      <c r="O20" s="94"/>
      <c r="P20" s="94"/>
      <c r="Q20" s="94"/>
      <c r="R20" s="95">
        <f t="shared" si="7"/>
        <v>1</v>
      </c>
      <c r="S20" s="95">
        <f t="shared" si="8"/>
        <v>0</v>
      </c>
      <c r="T20" s="96">
        <f t="shared" si="9"/>
        <v>0</v>
      </c>
      <c r="U20" s="96"/>
    </row>
    <row r="21" spans="2:21" s="90" customFormat="1" ht="53.25" hidden="1" customHeight="1">
      <c r="B21" s="91" t="s">
        <v>203</v>
      </c>
      <c r="C21" s="102" t="s">
        <v>200</v>
      </c>
      <c r="D21" s="93" t="s">
        <v>139</v>
      </c>
      <c r="E21" s="93" t="s">
        <v>165</v>
      </c>
      <c r="F21" s="94"/>
      <c r="G21" s="94"/>
      <c r="H21" s="94"/>
      <c r="I21" s="94" t="s">
        <v>6</v>
      </c>
      <c r="J21" s="94"/>
      <c r="K21" s="94"/>
      <c r="L21" s="94"/>
      <c r="M21" s="94"/>
      <c r="N21" s="94"/>
      <c r="O21" s="94"/>
      <c r="P21" s="94"/>
      <c r="Q21" s="94"/>
      <c r="R21" s="95">
        <f t="shared" ref="R21:R22" si="31">COUNTIF(D21:Q21,"=Ejecutado")+COUNTIF(D21:Q21,"=Sin ejecutar")</f>
        <v>1</v>
      </c>
      <c r="S21" s="95">
        <f t="shared" ref="S21:S22" si="32">COUNTIF(D21:Q21,"=Ejecutado")</f>
        <v>0</v>
      </c>
      <c r="T21" s="96">
        <f t="shared" ref="T21:T22" si="33">+S21/R21</f>
        <v>0</v>
      </c>
      <c r="U21" s="96"/>
    </row>
    <row r="22" spans="2:21" s="90" customFormat="1" ht="53.25" hidden="1" customHeight="1">
      <c r="B22" s="91" t="s">
        <v>235</v>
      </c>
      <c r="C22" s="102" t="s">
        <v>200</v>
      </c>
      <c r="D22" s="93" t="s">
        <v>236</v>
      </c>
      <c r="E22" s="93" t="s">
        <v>165</v>
      </c>
      <c r="F22" s="94"/>
      <c r="G22" s="94"/>
      <c r="H22" s="94"/>
      <c r="I22" s="94"/>
      <c r="J22" s="94"/>
      <c r="K22" s="94" t="s">
        <v>6</v>
      </c>
      <c r="L22" s="94"/>
      <c r="M22" s="94"/>
      <c r="N22" s="94"/>
      <c r="O22" s="94"/>
      <c r="P22" s="94"/>
      <c r="Q22" s="94"/>
      <c r="R22" s="95">
        <f t="shared" si="31"/>
        <v>1</v>
      </c>
      <c r="S22" s="95">
        <f t="shared" si="32"/>
        <v>0</v>
      </c>
      <c r="T22" s="96">
        <f t="shared" si="33"/>
        <v>0</v>
      </c>
      <c r="U22" s="96"/>
    </row>
    <row r="23" spans="2:21" s="90" customFormat="1" ht="53.25" hidden="1" customHeight="1">
      <c r="B23" s="91" t="s">
        <v>204</v>
      </c>
      <c r="C23" s="102" t="s">
        <v>200</v>
      </c>
      <c r="D23" s="93" t="s">
        <v>139</v>
      </c>
      <c r="E23" s="93" t="s">
        <v>165</v>
      </c>
      <c r="F23" s="94"/>
      <c r="G23" s="94"/>
      <c r="H23" s="94"/>
      <c r="I23" s="94"/>
      <c r="J23" s="94"/>
      <c r="K23" s="94" t="s">
        <v>6</v>
      </c>
      <c r="L23" s="94"/>
      <c r="M23" s="94"/>
      <c r="N23" s="94"/>
      <c r="O23" s="94"/>
      <c r="P23" s="94"/>
      <c r="Q23" s="94"/>
      <c r="R23" s="95">
        <f t="shared" ref="R23" si="34">COUNTIF(D23:Q23,"=Ejecutado")+COUNTIF(D23:Q23,"=Sin ejecutar")</f>
        <v>1</v>
      </c>
      <c r="S23" s="95">
        <f t="shared" ref="S23" si="35">COUNTIF(D23:Q23,"=Ejecutado")</f>
        <v>0</v>
      </c>
      <c r="T23" s="96">
        <f t="shared" ref="T23" si="36">+S23/R23</f>
        <v>0</v>
      </c>
      <c r="U23" s="96"/>
    </row>
    <row r="24" spans="2:21" s="90" customFormat="1" ht="51" hidden="1" customHeight="1">
      <c r="B24" s="101" t="s">
        <v>205</v>
      </c>
      <c r="C24" s="102" t="s">
        <v>200</v>
      </c>
      <c r="D24" s="93" t="s">
        <v>140</v>
      </c>
      <c r="E24" s="93" t="s">
        <v>165</v>
      </c>
      <c r="F24" s="94"/>
      <c r="G24" s="94"/>
      <c r="H24" s="94"/>
      <c r="I24" s="94" t="s">
        <v>6</v>
      </c>
      <c r="J24" s="94"/>
      <c r="K24" s="94"/>
      <c r="L24" s="94"/>
      <c r="M24" s="94"/>
      <c r="N24" s="94"/>
      <c r="O24" s="94"/>
      <c r="P24" s="94"/>
      <c r="Q24" s="94"/>
      <c r="R24" s="95">
        <f t="shared" si="0"/>
        <v>1</v>
      </c>
      <c r="S24" s="95">
        <f t="shared" si="1"/>
        <v>0</v>
      </c>
      <c r="T24" s="96">
        <f t="shared" si="6"/>
        <v>0</v>
      </c>
      <c r="U24" s="96"/>
    </row>
    <row r="25" spans="2:21" s="90" customFormat="1" ht="51" customHeight="1">
      <c r="B25" s="101" t="s">
        <v>206</v>
      </c>
      <c r="C25" s="102" t="s">
        <v>173</v>
      </c>
      <c r="D25" s="93" t="s">
        <v>140</v>
      </c>
      <c r="E25" s="93" t="s">
        <v>165</v>
      </c>
      <c r="F25" s="94" t="s">
        <v>6</v>
      </c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5">
        <f t="shared" ref="R25" si="37">COUNTIF(D25:Q25,"=Ejecutado")+COUNTIF(D25:Q25,"=Sin ejecutar")</f>
        <v>1</v>
      </c>
      <c r="S25" s="95">
        <f t="shared" ref="S25" si="38">COUNTIF(D25:Q25,"=Ejecutado")</f>
        <v>0</v>
      </c>
      <c r="T25" s="96">
        <f t="shared" ref="T25" si="39">+S25/R25</f>
        <v>0</v>
      </c>
      <c r="U25" s="96"/>
    </row>
    <row r="26" spans="2:21" s="90" customFormat="1" ht="51" hidden="1" customHeight="1">
      <c r="B26" s="101" t="s">
        <v>207</v>
      </c>
      <c r="C26" s="102" t="s">
        <v>200</v>
      </c>
      <c r="D26" s="93" t="s">
        <v>139</v>
      </c>
      <c r="E26" s="93" t="s">
        <v>165</v>
      </c>
      <c r="F26" s="94"/>
      <c r="G26" s="94"/>
      <c r="H26" s="94"/>
      <c r="I26" s="94"/>
      <c r="J26" s="94" t="s">
        <v>6</v>
      </c>
      <c r="K26" s="94"/>
      <c r="L26" s="94"/>
      <c r="M26" s="94"/>
      <c r="N26" s="94"/>
      <c r="O26" s="94"/>
      <c r="P26" s="94"/>
      <c r="Q26" s="94"/>
      <c r="R26" s="95">
        <f t="shared" ref="R26" si="40">COUNTIF(D26:Q26,"=Ejecutado")+COUNTIF(D26:Q26,"=Sin ejecutar")</f>
        <v>1</v>
      </c>
      <c r="S26" s="95">
        <f t="shared" ref="S26" si="41">COUNTIF(D26:Q26,"=Ejecutado")</f>
        <v>0</v>
      </c>
      <c r="T26" s="96">
        <f t="shared" ref="T26:T28" si="42">+S26/R26</f>
        <v>0</v>
      </c>
      <c r="U26" s="96"/>
    </row>
    <row r="27" spans="2:21" s="90" customFormat="1" ht="47.25" customHeight="1">
      <c r="B27" s="101" t="s">
        <v>210</v>
      </c>
      <c r="C27" s="92" t="s">
        <v>173</v>
      </c>
      <c r="D27" s="93" t="s">
        <v>28</v>
      </c>
      <c r="E27" s="93" t="s">
        <v>165</v>
      </c>
      <c r="F27" s="94" t="s">
        <v>6</v>
      </c>
      <c r="G27" s="94" t="s">
        <v>6</v>
      </c>
      <c r="H27" s="94" t="s">
        <v>6</v>
      </c>
      <c r="I27" s="94" t="s">
        <v>6</v>
      </c>
      <c r="J27" s="94" t="s">
        <v>6</v>
      </c>
      <c r="K27" s="94" t="s">
        <v>6</v>
      </c>
      <c r="L27" s="94" t="s">
        <v>6</v>
      </c>
      <c r="M27" s="94" t="s">
        <v>6</v>
      </c>
      <c r="N27" s="94" t="s">
        <v>6</v>
      </c>
      <c r="O27" s="94" t="s">
        <v>6</v>
      </c>
      <c r="P27" s="94" t="s">
        <v>6</v>
      </c>
      <c r="Q27" s="94" t="s">
        <v>6</v>
      </c>
      <c r="R27" s="95">
        <f t="shared" si="0"/>
        <v>12</v>
      </c>
      <c r="S27" s="95">
        <f t="shared" si="1"/>
        <v>0</v>
      </c>
      <c r="T27" s="96">
        <f t="shared" si="42"/>
        <v>0</v>
      </c>
      <c r="U27" s="96"/>
    </row>
    <row r="28" spans="2:21" s="90" customFormat="1" ht="29.25" hidden="1" customHeight="1">
      <c r="B28" s="101" t="s">
        <v>21</v>
      </c>
      <c r="C28" s="103" t="s">
        <v>173</v>
      </c>
      <c r="D28" s="93" t="s">
        <v>140</v>
      </c>
      <c r="E28" s="93" t="s">
        <v>165</v>
      </c>
      <c r="F28" s="94"/>
      <c r="G28" s="94"/>
      <c r="H28" s="94"/>
      <c r="I28" s="94"/>
      <c r="J28" s="94"/>
      <c r="K28" s="94"/>
      <c r="L28" s="94"/>
      <c r="M28" s="94" t="s">
        <v>6</v>
      </c>
      <c r="N28" s="94"/>
      <c r="O28" s="94"/>
      <c r="P28" s="94"/>
      <c r="Q28" s="94"/>
      <c r="R28" s="95">
        <f t="shared" si="0"/>
        <v>1</v>
      </c>
      <c r="S28" s="95">
        <f t="shared" si="1"/>
        <v>0</v>
      </c>
      <c r="T28" s="96">
        <f t="shared" si="42"/>
        <v>0</v>
      </c>
      <c r="U28" s="96"/>
    </row>
    <row r="29" spans="2:21" s="90" customFormat="1" ht="64.5" hidden="1" customHeight="1">
      <c r="B29" s="101" t="s">
        <v>208</v>
      </c>
      <c r="C29" s="102" t="s">
        <v>209</v>
      </c>
      <c r="D29" s="93" t="s">
        <v>29</v>
      </c>
      <c r="E29" s="93" t="s">
        <v>165</v>
      </c>
      <c r="F29" s="94"/>
      <c r="G29" s="94"/>
      <c r="H29" s="94" t="s">
        <v>6</v>
      </c>
      <c r="I29" s="94"/>
      <c r="J29" s="94"/>
      <c r="K29" s="94" t="s">
        <v>6</v>
      </c>
      <c r="L29" s="94"/>
      <c r="M29" s="94"/>
      <c r="N29" s="94" t="s">
        <v>6</v>
      </c>
      <c r="O29" s="94"/>
      <c r="P29" s="94"/>
      <c r="Q29" s="94" t="s">
        <v>6</v>
      </c>
      <c r="R29" s="95">
        <f t="shared" si="0"/>
        <v>4</v>
      </c>
      <c r="S29" s="95">
        <f t="shared" si="1"/>
        <v>0</v>
      </c>
      <c r="T29" s="96">
        <f t="shared" si="6"/>
        <v>0</v>
      </c>
      <c r="U29" s="96"/>
    </row>
    <row r="30" spans="2:21" s="90" customFormat="1" ht="57.75" customHeight="1">
      <c r="B30" s="101" t="s">
        <v>141</v>
      </c>
      <c r="C30" s="102" t="s">
        <v>179</v>
      </c>
      <c r="D30" s="93" t="s">
        <v>142</v>
      </c>
      <c r="E30" s="93" t="s">
        <v>165</v>
      </c>
      <c r="F30" s="94" t="s">
        <v>6</v>
      </c>
      <c r="G30" s="94" t="s">
        <v>6</v>
      </c>
      <c r="H30" s="94" t="s">
        <v>6</v>
      </c>
      <c r="I30" s="94" t="s">
        <v>6</v>
      </c>
      <c r="J30" s="94" t="s">
        <v>6</v>
      </c>
      <c r="K30" s="94" t="s">
        <v>6</v>
      </c>
      <c r="L30" s="94" t="s">
        <v>6</v>
      </c>
      <c r="M30" s="94" t="s">
        <v>6</v>
      </c>
      <c r="N30" s="94" t="s">
        <v>6</v>
      </c>
      <c r="O30" s="94" t="s">
        <v>6</v>
      </c>
      <c r="P30" s="94" t="s">
        <v>6</v>
      </c>
      <c r="Q30" s="94" t="s">
        <v>6</v>
      </c>
      <c r="R30" s="95">
        <f t="shared" si="0"/>
        <v>12</v>
      </c>
      <c r="S30" s="95">
        <f t="shared" si="1"/>
        <v>0</v>
      </c>
      <c r="T30" s="96">
        <f t="shared" si="6"/>
        <v>0</v>
      </c>
      <c r="U30" s="96"/>
    </row>
    <row r="31" spans="2:21" s="90" customFormat="1" ht="38.25">
      <c r="B31" s="101" t="s">
        <v>143</v>
      </c>
      <c r="C31" s="102" t="s">
        <v>211</v>
      </c>
      <c r="D31" s="93" t="s">
        <v>144</v>
      </c>
      <c r="E31" s="93" t="s">
        <v>165</v>
      </c>
      <c r="F31" s="94" t="s">
        <v>6</v>
      </c>
      <c r="G31" s="94" t="s">
        <v>6</v>
      </c>
      <c r="H31" s="94" t="s">
        <v>6</v>
      </c>
      <c r="I31" s="94" t="s">
        <v>6</v>
      </c>
      <c r="J31" s="94" t="s">
        <v>6</v>
      </c>
      <c r="K31" s="94" t="s">
        <v>6</v>
      </c>
      <c r="L31" s="94" t="s">
        <v>6</v>
      </c>
      <c r="M31" s="94" t="s">
        <v>6</v>
      </c>
      <c r="N31" s="94" t="s">
        <v>6</v>
      </c>
      <c r="O31" s="94" t="s">
        <v>6</v>
      </c>
      <c r="P31" s="94" t="s">
        <v>6</v>
      </c>
      <c r="Q31" s="94" t="s">
        <v>6</v>
      </c>
      <c r="R31" s="95">
        <f t="shared" si="0"/>
        <v>12</v>
      </c>
      <c r="S31" s="95">
        <f t="shared" si="1"/>
        <v>0</v>
      </c>
      <c r="T31" s="96">
        <f t="shared" si="6"/>
        <v>0</v>
      </c>
      <c r="U31" s="96"/>
    </row>
    <row r="32" spans="2:21" s="90" customFormat="1" ht="38.25" hidden="1">
      <c r="B32" s="104" t="s">
        <v>22</v>
      </c>
      <c r="C32" s="105" t="s">
        <v>212</v>
      </c>
      <c r="D32" s="93" t="s">
        <v>30</v>
      </c>
      <c r="E32" s="93" t="s">
        <v>165</v>
      </c>
      <c r="F32" s="94"/>
      <c r="G32" s="94"/>
      <c r="H32" s="94"/>
      <c r="I32" s="94"/>
      <c r="J32" s="94"/>
      <c r="K32" s="94"/>
      <c r="L32" s="94" t="s">
        <v>6</v>
      </c>
      <c r="M32" s="94"/>
      <c r="N32" s="94"/>
      <c r="O32" s="94"/>
      <c r="P32" s="94"/>
      <c r="Q32" s="94"/>
      <c r="R32" s="95">
        <f t="shared" si="0"/>
        <v>1</v>
      </c>
      <c r="S32" s="95">
        <f t="shared" si="1"/>
        <v>0</v>
      </c>
      <c r="T32" s="96">
        <f t="shared" si="6"/>
        <v>0</v>
      </c>
      <c r="U32" s="96"/>
    </row>
    <row r="33" spans="2:33" s="90" customFormat="1" ht="25.5" hidden="1">
      <c r="B33" s="91" t="s">
        <v>213</v>
      </c>
      <c r="C33" s="92" t="s">
        <v>219</v>
      </c>
      <c r="D33" s="93" t="s">
        <v>147</v>
      </c>
      <c r="E33" s="93" t="s">
        <v>165</v>
      </c>
      <c r="F33" s="94"/>
      <c r="G33" s="94" t="s">
        <v>6</v>
      </c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5">
        <f t="shared" si="0"/>
        <v>1</v>
      </c>
      <c r="S33" s="95">
        <f t="shared" si="1"/>
        <v>0</v>
      </c>
      <c r="T33" s="96">
        <f>+S33/R33</f>
        <v>0</v>
      </c>
      <c r="U33" s="96"/>
    </row>
    <row r="34" spans="2:33" s="90" customFormat="1" ht="36" hidden="1" customHeight="1">
      <c r="B34" s="98" t="s">
        <v>215</v>
      </c>
      <c r="C34" s="92" t="s">
        <v>173</v>
      </c>
      <c r="D34" s="93" t="s">
        <v>31</v>
      </c>
      <c r="E34" s="93" t="s">
        <v>165</v>
      </c>
      <c r="F34" s="94"/>
      <c r="G34" s="94"/>
      <c r="H34" s="94" t="s">
        <v>6</v>
      </c>
      <c r="I34" s="94"/>
      <c r="J34" s="94"/>
      <c r="K34" s="94" t="s">
        <v>6</v>
      </c>
      <c r="L34" s="94"/>
      <c r="M34" s="94"/>
      <c r="N34" s="94" t="s">
        <v>6</v>
      </c>
      <c r="O34" s="94"/>
      <c r="P34" s="94"/>
      <c r="Q34" s="94" t="s">
        <v>6</v>
      </c>
      <c r="R34" s="95">
        <f t="shared" si="0"/>
        <v>4</v>
      </c>
      <c r="S34" s="95">
        <f t="shared" si="1"/>
        <v>0</v>
      </c>
      <c r="T34" s="96">
        <f>+S34/R34</f>
        <v>0</v>
      </c>
      <c r="U34" s="96"/>
    </row>
    <row r="35" spans="2:33" s="90" customFormat="1" ht="25.5" hidden="1">
      <c r="B35" s="91" t="s">
        <v>216</v>
      </c>
      <c r="C35" s="92" t="s">
        <v>220</v>
      </c>
      <c r="D35" s="93" t="s">
        <v>148</v>
      </c>
      <c r="E35" s="93" t="s">
        <v>165</v>
      </c>
      <c r="F35" s="94"/>
      <c r="G35" s="100"/>
      <c r="H35" s="94"/>
      <c r="I35" s="94"/>
      <c r="J35" s="94"/>
      <c r="K35" s="94"/>
      <c r="L35" s="94"/>
      <c r="M35" s="94"/>
      <c r="N35" s="94"/>
      <c r="O35" s="94"/>
      <c r="P35" s="94"/>
      <c r="Q35" s="94" t="s">
        <v>6</v>
      </c>
      <c r="R35" s="95">
        <f t="shared" si="0"/>
        <v>1</v>
      </c>
      <c r="S35" s="95">
        <f t="shared" si="1"/>
        <v>0</v>
      </c>
      <c r="T35" s="96">
        <f t="shared" si="6"/>
        <v>0</v>
      </c>
      <c r="U35" s="96"/>
    </row>
    <row r="36" spans="2:33" s="90" customFormat="1" ht="36" hidden="1" customHeight="1">
      <c r="B36" s="91" t="s">
        <v>217</v>
      </c>
      <c r="C36" s="92" t="s">
        <v>173</v>
      </c>
      <c r="D36" s="93" t="s">
        <v>221</v>
      </c>
      <c r="E36" s="93" t="s">
        <v>165</v>
      </c>
      <c r="F36" s="94"/>
      <c r="G36" s="100"/>
      <c r="H36" s="94" t="s">
        <v>6</v>
      </c>
      <c r="I36" s="94"/>
      <c r="J36" s="94"/>
      <c r="K36" s="94"/>
      <c r="L36" s="94"/>
      <c r="M36" s="94"/>
      <c r="N36" s="94"/>
      <c r="O36" s="94"/>
      <c r="P36" s="94"/>
      <c r="Q36" s="94"/>
      <c r="R36" s="95">
        <f>COUNTIF(F36:Q36,"=Ejecutado")+COUNTIF(F36:Q36,"=Sin ejecutar")</f>
        <v>1</v>
      </c>
      <c r="S36" s="95">
        <f>COUNTIF(F36:Q36,"=Ejecutado")</f>
        <v>0</v>
      </c>
      <c r="T36" s="96">
        <f t="shared" si="6"/>
        <v>0</v>
      </c>
      <c r="U36" s="96"/>
    </row>
    <row r="37" spans="2:33" s="90" customFormat="1" ht="36" hidden="1" customHeight="1">
      <c r="B37" s="91" t="s">
        <v>218</v>
      </c>
      <c r="C37" s="92" t="s">
        <v>173</v>
      </c>
      <c r="D37" s="93" t="s">
        <v>221</v>
      </c>
      <c r="E37" s="93" t="s">
        <v>165</v>
      </c>
      <c r="F37" s="94"/>
      <c r="G37" s="94"/>
      <c r="H37" s="94" t="s">
        <v>6</v>
      </c>
      <c r="I37" s="94"/>
      <c r="J37" s="94"/>
      <c r="K37" s="94"/>
      <c r="L37" s="94"/>
      <c r="M37" s="94"/>
      <c r="N37" s="94"/>
      <c r="O37" s="94"/>
      <c r="P37" s="94"/>
      <c r="Q37" s="94"/>
      <c r="R37" s="95">
        <f>COUNTIF(F37:Q37,"=Ejecutado")+COUNTIF(F37:Q37,"=Sin ejecutar")</f>
        <v>1</v>
      </c>
      <c r="S37" s="95">
        <f>COUNTIF(F37:Q37,"=Ejecutado")</f>
        <v>0</v>
      </c>
      <c r="T37" s="96">
        <f t="shared" si="6"/>
        <v>0</v>
      </c>
      <c r="U37" s="96"/>
    </row>
    <row r="38" spans="2:33" s="90" customFormat="1" ht="51" hidden="1">
      <c r="B38" s="106" t="s">
        <v>222</v>
      </c>
      <c r="C38" s="92" t="s">
        <v>173</v>
      </c>
      <c r="D38" s="100" t="s">
        <v>224</v>
      </c>
      <c r="E38" s="93" t="s">
        <v>165</v>
      </c>
      <c r="F38" s="94"/>
      <c r="G38" s="94"/>
      <c r="H38" s="94"/>
      <c r="I38" s="94" t="s">
        <v>6</v>
      </c>
      <c r="J38" s="94"/>
      <c r="K38" s="94"/>
      <c r="L38" s="94"/>
      <c r="M38" s="94"/>
      <c r="N38" s="94"/>
      <c r="O38" s="94"/>
      <c r="P38" s="94"/>
      <c r="Q38" s="94"/>
      <c r="R38" s="95">
        <f t="shared" si="0"/>
        <v>1</v>
      </c>
      <c r="S38" s="95">
        <f t="shared" si="1"/>
        <v>0</v>
      </c>
      <c r="T38" s="96">
        <f t="shared" si="6"/>
        <v>0</v>
      </c>
      <c r="U38" s="96"/>
    </row>
    <row r="39" spans="2:33" s="90" customFormat="1" ht="51" hidden="1">
      <c r="B39" s="106" t="s">
        <v>223</v>
      </c>
      <c r="C39" s="92" t="s">
        <v>173</v>
      </c>
      <c r="D39" s="100" t="s">
        <v>224</v>
      </c>
      <c r="E39" s="93" t="s">
        <v>165</v>
      </c>
      <c r="F39" s="94"/>
      <c r="G39" s="94"/>
      <c r="H39" s="94"/>
      <c r="I39" s="94" t="s">
        <v>6</v>
      </c>
      <c r="J39" s="94"/>
      <c r="K39" s="94"/>
      <c r="L39" s="94"/>
      <c r="M39" s="94"/>
      <c r="N39" s="94"/>
      <c r="O39" s="94"/>
      <c r="P39" s="94"/>
      <c r="Q39" s="94"/>
      <c r="R39" s="95">
        <f t="shared" si="0"/>
        <v>1</v>
      </c>
      <c r="S39" s="95">
        <f t="shared" si="1"/>
        <v>0</v>
      </c>
      <c r="T39" s="96">
        <f t="shared" si="6"/>
        <v>0</v>
      </c>
      <c r="U39" s="96"/>
    </row>
    <row r="40" spans="2:33" s="90" customFormat="1" ht="38.25">
      <c r="B40" s="91" t="s">
        <v>225</v>
      </c>
      <c r="C40" s="105" t="s">
        <v>226</v>
      </c>
      <c r="D40" s="93" t="s">
        <v>140</v>
      </c>
      <c r="E40" s="93" t="s">
        <v>165</v>
      </c>
      <c r="F40" s="94" t="s">
        <v>6</v>
      </c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5">
        <f t="shared" si="0"/>
        <v>1</v>
      </c>
      <c r="S40" s="95">
        <f t="shared" si="1"/>
        <v>0</v>
      </c>
      <c r="T40" s="96">
        <f t="shared" si="6"/>
        <v>0</v>
      </c>
      <c r="U40" s="96"/>
    </row>
    <row r="41" spans="2:33" s="90" customFormat="1" ht="25.5">
      <c r="B41" s="101" t="s">
        <v>149</v>
      </c>
      <c r="C41" s="102" t="s">
        <v>227</v>
      </c>
      <c r="D41" s="93" t="s">
        <v>24</v>
      </c>
      <c r="E41" s="93" t="s">
        <v>165</v>
      </c>
      <c r="F41" s="94" t="s">
        <v>6</v>
      </c>
      <c r="G41" s="94" t="s">
        <v>6</v>
      </c>
      <c r="H41" s="94" t="s">
        <v>6</v>
      </c>
      <c r="I41" s="94" t="s">
        <v>6</v>
      </c>
      <c r="J41" s="94" t="s">
        <v>6</v>
      </c>
      <c r="K41" s="94" t="s">
        <v>6</v>
      </c>
      <c r="L41" s="94" t="s">
        <v>6</v>
      </c>
      <c r="M41" s="94" t="s">
        <v>6</v>
      </c>
      <c r="N41" s="94" t="s">
        <v>6</v>
      </c>
      <c r="O41" s="94" t="s">
        <v>6</v>
      </c>
      <c r="P41" s="94" t="s">
        <v>6</v>
      </c>
      <c r="Q41" s="94" t="s">
        <v>6</v>
      </c>
      <c r="R41" s="95">
        <f t="shared" si="0"/>
        <v>12</v>
      </c>
      <c r="S41" s="95">
        <f t="shared" si="1"/>
        <v>0</v>
      </c>
      <c r="T41" s="96">
        <f t="shared" si="6"/>
        <v>0</v>
      </c>
      <c r="U41" s="96"/>
    </row>
    <row r="42" spans="2:33" s="90" customFormat="1" ht="25.5">
      <c r="B42" s="101" t="s">
        <v>228</v>
      </c>
      <c r="C42" s="102" t="s">
        <v>227</v>
      </c>
      <c r="D42" s="93" t="s">
        <v>32</v>
      </c>
      <c r="E42" s="93" t="s">
        <v>165</v>
      </c>
      <c r="F42" s="94" t="s">
        <v>6</v>
      </c>
      <c r="G42" s="94" t="s">
        <v>6</v>
      </c>
      <c r="H42" s="94" t="s">
        <v>6</v>
      </c>
      <c r="I42" s="94" t="s">
        <v>6</v>
      </c>
      <c r="J42" s="94" t="s">
        <v>6</v>
      </c>
      <c r="K42" s="94" t="s">
        <v>6</v>
      </c>
      <c r="L42" s="94" t="s">
        <v>6</v>
      </c>
      <c r="M42" s="94" t="s">
        <v>6</v>
      </c>
      <c r="N42" s="94" t="s">
        <v>6</v>
      </c>
      <c r="O42" s="94" t="s">
        <v>6</v>
      </c>
      <c r="P42" s="94" t="s">
        <v>6</v>
      </c>
      <c r="Q42" s="94" t="s">
        <v>6</v>
      </c>
      <c r="R42" s="95">
        <f t="shared" si="0"/>
        <v>12</v>
      </c>
      <c r="S42" s="95">
        <f t="shared" si="1"/>
        <v>0</v>
      </c>
      <c r="T42" s="96">
        <f t="shared" si="6"/>
        <v>0</v>
      </c>
      <c r="U42" s="96"/>
      <c r="AF42" s="107">
        <v>0</v>
      </c>
      <c r="AG42" s="107">
        <v>0.4</v>
      </c>
    </row>
    <row r="43" spans="2:33" s="90" customFormat="1" ht="25.5" hidden="1">
      <c r="B43" s="101" t="s">
        <v>229</v>
      </c>
      <c r="C43" s="102" t="s">
        <v>14</v>
      </c>
      <c r="D43" s="93" t="s">
        <v>150</v>
      </c>
      <c r="E43" s="93" t="s">
        <v>165</v>
      </c>
      <c r="F43" s="94"/>
      <c r="G43" s="94"/>
      <c r="H43" s="94"/>
      <c r="I43" s="94"/>
      <c r="J43" s="94"/>
      <c r="K43" s="94"/>
      <c r="L43" s="94" t="s">
        <v>6</v>
      </c>
      <c r="M43" s="94"/>
      <c r="N43" s="94"/>
      <c r="O43" s="94"/>
      <c r="P43" s="94"/>
      <c r="Q43" s="94"/>
      <c r="R43" s="95">
        <f t="shared" si="0"/>
        <v>1</v>
      </c>
      <c r="S43" s="95">
        <f t="shared" si="1"/>
        <v>0</v>
      </c>
      <c r="T43" s="96">
        <f t="shared" si="6"/>
        <v>0</v>
      </c>
      <c r="U43" s="96"/>
    </row>
    <row r="44" spans="2:33" s="90" customFormat="1" ht="51" hidden="1">
      <c r="B44" s="91" t="s">
        <v>15</v>
      </c>
      <c r="C44" s="105" t="s">
        <v>230</v>
      </c>
      <c r="D44" s="93" t="s">
        <v>24</v>
      </c>
      <c r="E44" s="93" t="s">
        <v>165</v>
      </c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 t="s">
        <v>6</v>
      </c>
      <c r="Q44" s="94"/>
      <c r="R44" s="95">
        <f t="shared" si="0"/>
        <v>1</v>
      </c>
      <c r="S44" s="95">
        <f t="shared" si="1"/>
        <v>0</v>
      </c>
      <c r="T44" s="96">
        <f t="shared" si="6"/>
        <v>0</v>
      </c>
      <c r="U44" s="96"/>
    </row>
    <row r="45" spans="2:33" s="90" customFormat="1" ht="31.5" hidden="1" customHeight="1">
      <c r="B45" s="101" t="s">
        <v>16</v>
      </c>
      <c r="C45" s="102" t="s">
        <v>231</v>
      </c>
      <c r="D45" s="93" t="s">
        <v>33</v>
      </c>
      <c r="E45" s="93" t="s">
        <v>165</v>
      </c>
      <c r="F45" s="94"/>
      <c r="G45" s="94"/>
      <c r="H45" s="94"/>
      <c r="I45" s="94"/>
      <c r="J45" s="94"/>
      <c r="K45" s="94" t="s">
        <v>6</v>
      </c>
      <c r="L45" s="94"/>
      <c r="M45" s="94"/>
      <c r="N45" s="94"/>
      <c r="O45" s="94"/>
      <c r="P45" s="94"/>
      <c r="Q45" s="94"/>
      <c r="R45" s="95">
        <f t="shared" si="0"/>
        <v>1</v>
      </c>
      <c r="S45" s="95">
        <f t="shared" si="1"/>
        <v>0</v>
      </c>
      <c r="T45" s="96">
        <f t="shared" si="6"/>
        <v>0</v>
      </c>
      <c r="U45" s="96"/>
      <c r="AF45" s="90" t="s">
        <v>6</v>
      </c>
    </row>
    <row r="46" spans="2:33" s="90" customFormat="1" ht="63" hidden="1" customHeight="1">
      <c r="B46" s="101" t="s">
        <v>232</v>
      </c>
      <c r="C46" s="102" t="s">
        <v>151</v>
      </c>
      <c r="D46" s="100" t="s">
        <v>150</v>
      </c>
      <c r="E46" s="93" t="s">
        <v>165</v>
      </c>
      <c r="F46" s="94"/>
      <c r="G46" s="94" t="s">
        <v>6</v>
      </c>
      <c r="H46" s="94"/>
      <c r="I46" s="94" t="s">
        <v>6</v>
      </c>
      <c r="J46" s="94"/>
      <c r="K46" s="94" t="s">
        <v>6</v>
      </c>
      <c r="L46" s="94"/>
      <c r="M46" s="94" t="s">
        <v>6</v>
      </c>
      <c r="N46" s="94"/>
      <c r="O46" s="94" t="s">
        <v>6</v>
      </c>
      <c r="P46" s="94"/>
      <c r="Q46" s="94" t="s">
        <v>6</v>
      </c>
      <c r="R46" s="95">
        <f t="shared" si="0"/>
        <v>6</v>
      </c>
      <c r="S46" s="95">
        <f t="shared" si="1"/>
        <v>0</v>
      </c>
      <c r="T46" s="96">
        <f t="shared" si="6"/>
        <v>0</v>
      </c>
      <c r="U46" s="96"/>
      <c r="AF46" s="90" t="s">
        <v>7</v>
      </c>
    </row>
    <row r="47" spans="2:33" s="90" customFormat="1" ht="25.5">
      <c r="B47" s="101" t="s">
        <v>233</v>
      </c>
      <c r="C47" s="92" t="s">
        <v>173</v>
      </c>
      <c r="D47" s="93" t="s">
        <v>148</v>
      </c>
      <c r="E47" s="93" t="s">
        <v>165</v>
      </c>
      <c r="F47" s="94" t="s">
        <v>6</v>
      </c>
      <c r="G47" s="94" t="s">
        <v>6</v>
      </c>
      <c r="H47" s="94" t="s">
        <v>6</v>
      </c>
      <c r="I47" s="94" t="s">
        <v>6</v>
      </c>
      <c r="J47" s="94" t="s">
        <v>6</v>
      </c>
      <c r="K47" s="94" t="s">
        <v>6</v>
      </c>
      <c r="L47" s="94" t="s">
        <v>6</v>
      </c>
      <c r="M47" s="94" t="s">
        <v>6</v>
      </c>
      <c r="N47" s="94" t="s">
        <v>6</v>
      </c>
      <c r="O47" s="94" t="s">
        <v>6</v>
      </c>
      <c r="P47" s="94" t="s">
        <v>6</v>
      </c>
      <c r="Q47" s="94" t="s">
        <v>6</v>
      </c>
      <c r="R47" s="95">
        <f t="shared" si="0"/>
        <v>12</v>
      </c>
      <c r="S47" s="95">
        <f t="shared" si="1"/>
        <v>0</v>
      </c>
      <c r="T47" s="96">
        <f t="shared" si="6"/>
        <v>0</v>
      </c>
      <c r="U47" s="96"/>
    </row>
    <row r="48" spans="2:33" s="90" customFormat="1" ht="25.5">
      <c r="B48" s="101" t="s">
        <v>234</v>
      </c>
      <c r="C48" s="92" t="s">
        <v>173</v>
      </c>
      <c r="D48" s="93" t="s">
        <v>148</v>
      </c>
      <c r="E48" s="93" t="s">
        <v>165</v>
      </c>
      <c r="F48" s="94" t="s">
        <v>6</v>
      </c>
      <c r="G48" s="94" t="s">
        <v>6</v>
      </c>
      <c r="H48" s="94" t="s">
        <v>6</v>
      </c>
      <c r="I48" s="94" t="s">
        <v>6</v>
      </c>
      <c r="J48" s="94" t="s">
        <v>6</v>
      </c>
      <c r="K48" s="94" t="s">
        <v>6</v>
      </c>
      <c r="L48" s="94" t="s">
        <v>6</v>
      </c>
      <c r="M48" s="94" t="s">
        <v>6</v>
      </c>
      <c r="N48" s="94" t="s">
        <v>6</v>
      </c>
      <c r="O48" s="94" t="s">
        <v>6</v>
      </c>
      <c r="P48" s="94" t="s">
        <v>6</v>
      </c>
      <c r="Q48" s="94" t="s">
        <v>6</v>
      </c>
      <c r="R48" s="95">
        <f t="shared" si="0"/>
        <v>12</v>
      </c>
      <c r="S48" s="95">
        <f t="shared" si="1"/>
        <v>0</v>
      </c>
      <c r="T48" s="96">
        <f t="shared" si="6"/>
        <v>0</v>
      </c>
      <c r="U48" s="96"/>
    </row>
    <row r="49" spans="2:21" s="90" customFormat="1" ht="38.25">
      <c r="B49" s="101" t="s">
        <v>242</v>
      </c>
      <c r="C49" s="92" t="s">
        <v>238</v>
      </c>
      <c r="D49" s="93" t="s">
        <v>33</v>
      </c>
      <c r="E49" s="93" t="s">
        <v>165</v>
      </c>
      <c r="F49" s="94" t="s">
        <v>6</v>
      </c>
      <c r="G49" s="94" t="s">
        <v>6</v>
      </c>
      <c r="H49" s="94" t="s">
        <v>6</v>
      </c>
      <c r="I49" s="94"/>
      <c r="J49" s="94"/>
      <c r="K49" s="94"/>
      <c r="L49" s="94"/>
      <c r="M49" s="94"/>
      <c r="N49" s="94"/>
      <c r="O49" s="94"/>
      <c r="P49" s="94"/>
      <c r="Q49" s="94"/>
      <c r="R49" s="95">
        <f t="shared" si="0"/>
        <v>3</v>
      </c>
      <c r="S49" s="95">
        <f t="shared" si="1"/>
        <v>0</v>
      </c>
      <c r="T49" s="96">
        <f t="shared" si="6"/>
        <v>0</v>
      </c>
      <c r="U49" s="96"/>
    </row>
    <row r="50" spans="2:21" s="90" customFormat="1" ht="25.5" hidden="1">
      <c r="B50" s="101" t="s">
        <v>237</v>
      </c>
      <c r="C50" s="92" t="s">
        <v>238</v>
      </c>
      <c r="D50" s="93" t="s">
        <v>33</v>
      </c>
      <c r="E50" s="93" t="s">
        <v>165</v>
      </c>
      <c r="F50" s="94"/>
      <c r="G50" s="94"/>
      <c r="H50" s="94"/>
      <c r="I50" s="94" t="s">
        <v>6</v>
      </c>
      <c r="J50" s="94" t="s">
        <v>6</v>
      </c>
      <c r="K50" s="94" t="s">
        <v>6</v>
      </c>
      <c r="L50" s="94" t="s">
        <v>6</v>
      </c>
      <c r="M50" s="94"/>
      <c r="N50" s="94"/>
      <c r="O50" s="94"/>
      <c r="P50" s="94"/>
      <c r="Q50" s="94"/>
      <c r="R50" s="95">
        <f t="shared" ref="R50" si="43">COUNTIF(D50:Q50,"=Ejecutado")+COUNTIF(D50:Q50,"=Sin ejecutar")</f>
        <v>4</v>
      </c>
      <c r="S50" s="95">
        <f t="shared" ref="S50" si="44">COUNTIF(D50:Q50,"=Ejecutado")</f>
        <v>0</v>
      </c>
      <c r="T50" s="96">
        <f t="shared" ref="T50" si="45">+S50/R50</f>
        <v>0</v>
      </c>
      <c r="U50" s="96"/>
    </row>
    <row r="51" spans="2:21" s="90" customFormat="1" ht="33" customHeight="1">
      <c r="B51" s="91" t="s">
        <v>241</v>
      </c>
      <c r="C51" s="105" t="s">
        <v>173</v>
      </c>
      <c r="D51" s="93" t="s">
        <v>239</v>
      </c>
      <c r="E51" s="93" t="s">
        <v>165</v>
      </c>
      <c r="F51" s="94" t="s">
        <v>6</v>
      </c>
      <c r="G51" s="94" t="s">
        <v>6</v>
      </c>
      <c r="H51" s="94" t="s">
        <v>6</v>
      </c>
      <c r="I51" s="94" t="s">
        <v>6</v>
      </c>
      <c r="J51" s="94" t="s">
        <v>6</v>
      </c>
      <c r="K51" s="94" t="s">
        <v>6</v>
      </c>
      <c r="L51" s="94" t="s">
        <v>6</v>
      </c>
      <c r="M51" s="94" t="s">
        <v>6</v>
      </c>
      <c r="N51" s="94" t="s">
        <v>6</v>
      </c>
      <c r="O51" s="94" t="s">
        <v>6</v>
      </c>
      <c r="P51" s="94" t="s">
        <v>6</v>
      </c>
      <c r="Q51" s="94" t="s">
        <v>6</v>
      </c>
      <c r="R51" s="95">
        <f t="shared" si="0"/>
        <v>12</v>
      </c>
      <c r="S51" s="95">
        <f t="shared" si="1"/>
        <v>0</v>
      </c>
      <c r="T51" s="96">
        <f t="shared" si="6"/>
        <v>0</v>
      </c>
      <c r="U51" s="96"/>
    </row>
    <row r="52" spans="2:21" s="90" customFormat="1" ht="30" hidden="1" customHeight="1">
      <c r="B52" s="91" t="s">
        <v>243</v>
      </c>
      <c r="C52" s="105" t="s">
        <v>173</v>
      </c>
      <c r="D52" s="108" t="s">
        <v>240</v>
      </c>
      <c r="E52" s="93" t="s">
        <v>165</v>
      </c>
      <c r="F52" s="94"/>
      <c r="G52" s="94"/>
      <c r="H52" s="94"/>
      <c r="I52" s="94"/>
      <c r="J52" s="94" t="s">
        <v>6</v>
      </c>
      <c r="K52" s="94"/>
      <c r="L52" s="94"/>
      <c r="M52" s="94" t="s">
        <v>6</v>
      </c>
      <c r="N52" s="94"/>
      <c r="O52" s="94"/>
      <c r="P52" s="94" t="s">
        <v>6</v>
      </c>
      <c r="Q52" s="94"/>
      <c r="R52" s="95">
        <f t="shared" si="0"/>
        <v>3</v>
      </c>
      <c r="S52" s="95">
        <f t="shared" si="1"/>
        <v>0</v>
      </c>
      <c r="T52" s="96">
        <f t="shared" si="6"/>
        <v>0</v>
      </c>
      <c r="U52" s="96"/>
    </row>
    <row r="53" spans="2:21" s="90" customFormat="1" ht="38.25" hidden="1">
      <c r="B53" s="109" t="s">
        <v>152</v>
      </c>
      <c r="C53" s="105" t="s">
        <v>244</v>
      </c>
      <c r="D53" s="93" t="s">
        <v>153</v>
      </c>
      <c r="E53" s="93" t="s">
        <v>165</v>
      </c>
      <c r="F53" s="94"/>
      <c r="G53" s="94"/>
      <c r="H53" s="94"/>
      <c r="I53" s="94"/>
      <c r="J53" s="94" t="s">
        <v>6</v>
      </c>
      <c r="K53" s="94" t="s">
        <v>6</v>
      </c>
      <c r="L53" s="94" t="s">
        <v>6</v>
      </c>
      <c r="M53" s="94" t="s">
        <v>6</v>
      </c>
      <c r="N53" s="94" t="s">
        <v>6</v>
      </c>
      <c r="O53" s="94" t="s">
        <v>6</v>
      </c>
      <c r="P53" s="94" t="s">
        <v>6</v>
      </c>
      <c r="Q53" s="94" t="s">
        <v>6</v>
      </c>
      <c r="R53" s="95">
        <f t="shared" si="0"/>
        <v>8</v>
      </c>
      <c r="S53" s="95">
        <f t="shared" si="1"/>
        <v>0</v>
      </c>
      <c r="T53" s="96">
        <f t="shared" si="6"/>
        <v>0</v>
      </c>
      <c r="U53" s="96"/>
    </row>
    <row r="54" spans="2:21" s="90" customFormat="1" ht="38.25" hidden="1">
      <c r="B54" s="109" t="s">
        <v>248</v>
      </c>
      <c r="C54" s="105" t="s">
        <v>200</v>
      </c>
      <c r="D54" s="93" t="s">
        <v>246</v>
      </c>
      <c r="E54" s="93" t="s">
        <v>165</v>
      </c>
      <c r="F54" s="94"/>
      <c r="G54" s="94"/>
      <c r="H54" s="94" t="s">
        <v>6</v>
      </c>
      <c r="I54" s="94"/>
      <c r="J54" s="94"/>
      <c r="K54" s="94"/>
      <c r="L54" s="94"/>
      <c r="M54" s="94"/>
      <c r="N54" s="94"/>
      <c r="O54" s="94"/>
      <c r="P54" s="94"/>
      <c r="Q54" s="94"/>
      <c r="R54" s="95">
        <f t="shared" si="0"/>
        <v>1</v>
      </c>
      <c r="S54" s="95">
        <f t="shared" si="1"/>
        <v>0</v>
      </c>
      <c r="T54" s="96">
        <f t="shared" si="6"/>
        <v>0</v>
      </c>
      <c r="U54" s="96"/>
    </row>
    <row r="55" spans="2:21" s="90" customFormat="1" ht="25.5" hidden="1">
      <c r="B55" s="101" t="s">
        <v>245</v>
      </c>
      <c r="C55" s="105" t="s">
        <v>200</v>
      </c>
      <c r="D55" s="93" t="s">
        <v>247</v>
      </c>
      <c r="E55" s="93" t="s">
        <v>165</v>
      </c>
      <c r="F55" s="94"/>
      <c r="G55" s="94"/>
      <c r="H55" s="94"/>
      <c r="I55" s="94" t="s">
        <v>6</v>
      </c>
      <c r="J55" s="94" t="s">
        <v>6</v>
      </c>
      <c r="K55" s="94" t="s">
        <v>6</v>
      </c>
      <c r="L55" s="94" t="s">
        <v>6</v>
      </c>
      <c r="M55" s="94" t="s">
        <v>6</v>
      </c>
      <c r="N55" s="94" t="s">
        <v>6</v>
      </c>
      <c r="O55" s="94" t="s">
        <v>6</v>
      </c>
      <c r="P55" s="94" t="s">
        <v>6</v>
      </c>
      <c r="Q55" s="94" t="s">
        <v>6</v>
      </c>
      <c r="R55" s="95">
        <f t="shared" si="0"/>
        <v>9</v>
      </c>
      <c r="S55" s="95">
        <f t="shared" si="1"/>
        <v>0</v>
      </c>
      <c r="T55" s="96">
        <f t="shared" si="6"/>
        <v>0</v>
      </c>
      <c r="U55" s="96"/>
    </row>
    <row r="56" spans="2:21" s="90" customFormat="1" ht="25.5" hidden="1">
      <c r="B56" s="101" t="s">
        <v>250</v>
      </c>
      <c r="C56" s="92" t="s">
        <v>251</v>
      </c>
      <c r="D56" s="93" t="s">
        <v>137</v>
      </c>
      <c r="E56" s="93" t="s">
        <v>165</v>
      </c>
      <c r="F56" s="94"/>
      <c r="G56" s="94"/>
      <c r="H56" s="94"/>
      <c r="I56" s="94" t="s">
        <v>6</v>
      </c>
      <c r="J56" s="94"/>
      <c r="K56" s="94"/>
      <c r="L56" s="94"/>
      <c r="M56" s="94"/>
      <c r="N56" s="94"/>
      <c r="O56" s="94"/>
      <c r="P56" s="94"/>
      <c r="Q56" s="94"/>
      <c r="R56" s="95">
        <f t="shared" si="0"/>
        <v>1</v>
      </c>
      <c r="S56" s="95">
        <f t="shared" si="1"/>
        <v>0</v>
      </c>
      <c r="T56" s="96">
        <f t="shared" si="6"/>
        <v>0</v>
      </c>
      <c r="U56" s="96"/>
    </row>
    <row r="57" spans="2:21" s="90" customFormat="1" ht="25.5" hidden="1">
      <c r="B57" s="109" t="s">
        <v>254</v>
      </c>
      <c r="C57" s="105" t="s">
        <v>151</v>
      </c>
      <c r="D57" s="93" t="s">
        <v>34</v>
      </c>
      <c r="E57" s="93" t="s">
        <v>165</v>
      </c>
      <c r="F57" s="94"/>
      <c r="G57" s="94" t="s">
        <v>6</v>
      </c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5">
        <f t="shared" si="0"/>
        <v>1</v>
      </c>
      <c r="S57" s="95">
        <f t="shared" si="1"/>
        <v>0</v>
      </c>
      <c r="T57" s="96">
        <f t="shared" si="6"/>
        <v>0</v>
      </c>
      <c r="U57" s="96"/>
    </row>
    <row r="58" spans="2:21" s="90" customFormat="1" ht="25.5">
      <c r="B58" s="101" t="s">
        <v>255</v>
      </c>
      <c r="C58" s="105" t="s">
        <v>151</v>
      </c>
      <c r="D58" s="93" t="s">
        <v>256</v>
      </c>
      <c r="E58" s="93" t="s">
        <v>165</v>
      </c>
      <c r="F58" s="94" t="s">
        <v>6</v>
      </c>
      <c r="G58" s="94" t="s">
        <v>6</v>
      </c>
      <c r="H58" s="94" t="s">
        <v>6</v>
      </c>
      <c r="I58" s="94" t="s">
        <v>6</v>
      </c>
      <c r="J58" s="94" t="s">
        <v>6</v>
      </c>
      <c r="K58" s="94" t="s">
        <v>6</v>
      </c>
      <c r="L58" s="94" t="s">
        <v>6</v>
      </c>
      <c r="M58" s="94" t="s">
        <v>6</v>
      </c>
      <c r="N58" s="94" t="s">
        <v>6</v>
      </c>
      <c r="O58" s="94" t="s">
        <v>6</v>
      </c>
      <c r="P58" s="94" t="s">
        <v>6</v>
      </c>
      <c r="Q58" s="94" t="s">
        <v>6</v>
      </c>
      <c r="R58" s="95">
        <f t="shared" si="0"/>
        <v>12</v>
      </c>
      <c r="S58" s="95">
        <f t="shared" si="1"/>
        <v>0</v>
      </c>
      <c r="T58" s="96">
        <f t="shared" si="6"/>
        <v>0</v>
      </c>
      <c r="U58" s="96"/>
    </row>
    <row r="59" spans="2:21" s="90" customFormat="1" ht="38.25" hidden="1">
      <c r="B59" s="101" t="s">
        <v>252</v>
      </c>
      <c r="C59" s="105" t="s">
        <v>253</v>
      </c>
      <c r="D59" s="93" t="s">
        <v>37</v>
      </c>
      <c r="E59" s="93" t="s">
        <v>165</v>
      </c>
      <c r="F59" s="94"/>
      <c r="G59" s="94"/>
      <c r="H59" s="94"/>
      <c r="I59" s="94"/>
      <c r="J59" s="94" t="s">
        <v>6</v>
      </c>
      <c r="K59" s="94"/>
      <c r="L59" s="94"/>
      <c r="M59" s="94" t="s">
        <v>6</v>
      </c>
      <c r="N59" s="94"/>
      <c r="O59" s="94"/>
      <c r="P59" s="94" t="s">
        <v>6</v>
      </c>
      <c r="Q59" s="94"/>
      <c r="R59" s="95">
        <f t="shared" si="0"/>
        <v>3</v>
      </c>
      <c r="S59" s="95">
        <f t="shared" si="1"/>
        <v>0</v>
      </c>
      <c r="T59" s="96">
        <f t="shared" si="6"/>
        <v>0</v>
      </c>
      <c r="U59" s="96"/>
    </row>
    <row r="60" spans="2:21" s="90" customFormat="1" ht="25.5" hidden="1">
      <c r="B60" s="109" t="s">
        <v>257</v>
      </c>
      <c r="C60" s="105" t="s">
        <v>227</v>
      </c>
      <c r="D60" s="93" t="s">
        <v>33</v>
      </c>
      <c r="E60" s="93" t="s">
        <v>165</v>
      </c>
      <c r="F60" s="94"/>
      <c r="G60" s="94"/>
      <c r="H60" s="94"/>
      <c r="I60" s="94" t="s">
        <v>6</v>
      </c>
      <c r="J60" s="94"/>
      <c r="K60" s="94"/>
      <c r="L60" s="94"/>
      <c r="M60" s="94"/>
      <c r="N60" s="94"/>
      <c r="O60" s="94"/>
      <c r="P60" s="94"/>
      <c r="Q60" s="94"/>
      <c r="R60" s="95">
        <f t="shared" si="0"/>
        <v>1</v>
      </c>
      <c r="S60" s="95">
        <f t="shared" si="1"/>
        <v>0</v>
      </c>
      <c r="T60" s="96">
        <f t="shared" si="6"/>
        <v>0</v>
      </c>
      <c r="U60" s="96"/>
    </row>
    <row r="61" spans="2:21" s="90" customFormat="1" ht="47.25" hidden="1" customHeight="1">
      <c r="B61" s="109" t="s">
        <v>154</v>
      </c>
      <c r="C61" s="105" t="s">
        <v>258</v>
      </c>
      <c r="D61" s="93" t="s">
        <v>137</v>
      </c>
      <c r="E61" s="93" t="s">
        <v>165</v>
      </c>
      <c r="F61" s="94"/>
      <c r="G61" s="94"/>
      <c r="H61" s="94"/>
      <c r="I61" s="94"/>
      <c r="J61" s="94" t="s">
        <v>6</v>
      </c>
      <c r="K61" s="94"/>
      <c r="L61" s="94"/>
      <c r="M61" s="94"/>
      <c r="N61" s="94"/>
      <c r="O61" s="94"/>
      <c r="P61" s="94"/>
      <c r="Q61" s="94"/>
      <c r="R61" s="95">
        <f t="shared" si="0"/>
        <v>1</v>
      </c>
      <c r="S61" s="95">
        <f t="shared" si="1"/>
        <v>0</v>
      </c>
      <c r="T61" s="96">
        <f t="shared" si="6"/>
        <v>0</v>
      </c>
      <c r="U61" s="96"/>
    </row>
    <row r="62" spans="2:21" s="90" customFormat="1" ht="51" hidden="1" customHeight="1">
      <c r="B62" s="109" t="s">
        <v>261</v>
      </c>
      <c r="C62" s="105" t="s">
        <v>25</v>
      </c>
      <c r="D62" s="93" t="s">
        <v>155</v>
      </c>
      <c r="E62" s="93" t="s">
        <v>165</v>
      </c>
      <c r="F62" s="94"/>
      <c r="G62" s="94"/>
      <c r="H62" s="94"/>
      <c r="I62" s="94"/>
      <c r="J62" s="94"/>
      <c r="K62" s="94"/>
      <c r="L62" s="94"/>
      <c r="M62" s="94"/>
      <c r="N62" s="94" t="s">
        <v>6</v>
      </c>
      <c r="O62" s="94"/>
      <c r="P62" s="94"/>
      <c r="Q62" s="94"/>
      <c r="R62" s="95">
        <f t="shared" si="0"/>
        <v>1</v>
      </c>
      <c r="S62" s="95">
        <f>COUNTIF(D62:Q62,"=Ejecutado")</f>
        <v>0</v>
      </c>
      <c r="T62" s="96">
        <f t="shared" si="6"/>
        <v>0</v>
      </c>
      <c r="U62" s="96"/>
    </row>
    <row r="63" spans="2:21" s="90" customFormat="1" ht="51" hidden="1">
      <c r="B63" s="110" t="s">
        <v>156</v>
      </c>
      <c r="C63" s="111" t="s">
        <v>259</v>
      </c>
      <c r="D63" s="93" t="s">
        <v>157</v>
      </c>
      <c r="E63" s="93" t="s">
        <v>165</v>
      </c>
      <c r="F63" s="94"/>
      <c r="G63" s="94"/>
      <c r="H63" s="94"/>
      <c r="I63" s="94"/>
      <c r="J63" s="94" t="s">
        <v>6</v>
      </c>
      <c r="K63" s="94" t="s">
        <v>6</v>
      </c>
      <c r="L63" s="94" t="s">
        <v>6</v>
      </c>
      <c r="M63" s="94" t="s">
        <v>6</v>
      </c>
      <c r="N63" s="94" t="s">
        <v>6</v>
      </c>
      <c r="O63" s="94" t="s">
        <v>6</v>
      </c>
      <c r="P63" s="94" t="s">
        <v>6</v>
      </c>
      <c r="Q63" s="94" t="s">
        <v>6</v>
      </c>
      <c r="R63" s="95">
        <f t="shared" si="0"/>
        <v>8</v>
      </c>
      <c r="S63" s="95">
        <f>COUNTIF(D63:Q63,"=Ejecutado")</f>
        <v>0</v>
      </c>
      <c r="T63" s="96">
        <f t="shared" si="6"/>
        <v>0</v>
      </c>
      <c r="U63" s="96"/>
    </row>
    <row r="64" spans="2:21" s="90" customFormat="1" ht="25.5" hidden="1">
      <c r="B64" s="101" t="s">
        <v>158</v>
      </c>
      <c r="C64" s="111" t="s">
        <v>173</v>
      </c>
      <c r="D64" s="93" t="s">
        <v>24</v>
      </c>
      <c r="E64" s="93" t="s">
        <v>165</v>
      </c>
      <c r="F64" s="94"/>
      <c r="G64" s="94"/>
      <c r="H64" s="94"/>
      <c r="I64" s="94"/>
      <c r="J64" s="94" t="s">
        <v>6</v>
      </c>
      <c r="K64" s="94" t="s">
        <v>6</v>
      </c>
      <c r="L64" s="94" t="s">
        <v>6</v>
      </c>
      <c r="M64" s="94" t="s">
        <v>6</v>
      </c>
      <c r="N64" s="94" t="s">
        <v>6</v>
      </c>
      <c r="O64" s="94" t="s">
        <v>6</v>
      </c>
      <c r="P64" s="94" t="s">
        <v>6</v>
      </c>
      <c r="Q64" s="94" t="s">
        <v>6</v>
      </c>
      <c r="R64" s="95">
        <f t="shared" si="0"/>
        <v>8</v>
      </c>
      <c r="S64" s="95">
        <f t="shared" si="1"/>
        <v>0</v>
      </c>
      <c r="T64" s="96">
        <f t="shared" si="6"/>
        <v>0</v>
      </c>
      <c r="U64" s="96"/>
    </row>
    <row r="65" spans="2:21" s="90" customFormat="1" ht="25.5" hidden="1">
      <c r="B65" s="101" t="s">
        <v>159</v>
      </c>
      <c r="C65" s="111" t="s">
        <v>260</v>
      </c>
      <c r="D65" s="93" t="s">
        <v>24</v>
      </c>
      <c r="E65" s="93" t="s">
        <v>165</v>
      </c>
      <c r="F65" s="94"/>
      <c r="G65" s="94" t="s">
        <v>6</v>
      </c>
      <c r="H65" s="94"/>
      <c r="I65" s="94" t="s">
        <v>6</v>
      </c>
      <c r="J65" s="94"/>
      <c r="K65" s="94" t="s">
        <v>6</v>
      </c>
      <c r="L65" s="94"/>
      <c r="M65" s="94" t="s">
        <v>6</v>
      </c>
      <c r="N65" s="94"/>
      <c r="O65" s="94" t="s">
        <v>6</v>
      </c>
      <c r="P65" s="94"/>
      <c r="Q65" s="94" t="s">
        <v>6</v>
      </c>
      <c r="R65" s="95">
        <f t="shared" si="0"/>
        <v>6</v>
      </c>
      <c r="S65" s="95">
        <f t="shared" si="1"/>
        <v>0</v>
      </c>
      <c r="T65" s="96">
        <f>+S65/R65</f>
        <v>0</v>
      </c>
      <c r="U65" s="96"/>
    </row>
    <row r="66" spans="2:21" s="90" customFormat="1" ht="38.25">
      <c r="B66" s="101" t="s">
        <v>160</v>
      </c>
      <c r="C66" s="111" t="s">
        <v>13</v>
      </c>
      <c r="D66" s="93" t="s">
        <v>35</v>
      </c>
      <c r="E66" s="93" t="s">
        <v>165</v>
      </c>
      <c r="F66" s="94" t="s">
        <v>6</v>
      </c>
      <c r="G66" s="94" t="s">
        <v>6</v>
      </c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5">
        <f t="shared" si="0"/>
        <v>2</v>
      </c>
      <c r="S66" s="95">
        <f t="shared" si="1"/>
        <v>0</v>
      </c>
      <c r="T66" s="96">
        <f>+S66/R66</f>
        <v>0</v>
      </c>
      <c r="U66" s="96"/>
    </row>
    <row r="67" spans="2:21" s="90" customFormat="1" ht="25.5" hidden="1">
      <c r="B67" s="101" t="s">
        <v>262</v>
      </c>
      <c r="C67" s="105" t="s">
        <v>263</v>
      </c>
      <c r="D67" s="93" t="s">
        <v>36</v>
      </c>
      <c r="E67" s="93" t="s">
        <v>165</v>
      </c>
      <c r="F67" s="94"/>
      <c r="G67" s="94"/>
      <c r="H67" s="94"/>
      <c r="I67" s="94"/>
      <c r="J67" s="94"/>
      <c r="K67" s="94"/>
      <c r="L67" s="94"/>
      <c r="M67" s="94" t="s">
        <v>6</v>
      </c>
      <c r="N67" s="94"/>
      <c r="O67" s="94"/>
      <c r="P67" s="94"/>
      <c r="Q67" s="94"/>
      <c r="R67" s="95">
        <f t="shared" si="0"/>
        <v>1</v>
      </c>
      <c r="S67" s="95">
        <f t="shared" si="1"/>
        <v>0</v>
      </c>
      <c r="T67" s="96">
        <f>+S67/R67</f>
        <v>0</v>
      </c>
      <c r="U67" s="96"/>
    </row>
    <row r="68" spans="2:21" s="90" customFormat="1" ht="63.75" hidden="1">
      <c r="B68" s="101" t="s">
        <v>17</v>
      </c>
      <c r="C68" s="105" t="s">
        <v>264</v>
      </c>
      <c r="D68" s="100" t="s">
        <v>38</v>
      </c>
      <c r="E68" s="93" t="s">
        <v>165</v>
      </c>
      <c r="F68" s="94"/>
      <c r="G68" s="94"/>
      <c r="H68" s="94"/>
      <c r="I68" s="94"/>
      <c r="J68" s="94"/>
      <c r="K68" s="94"/>
      <c r="L68" s="94"/>
      <c r="M68" s="94"/>
      <c r="N68" s="94" t="s">
        <v>6</v>
      </c>
      <c r="O68" s="94" t="s">
        <v>6</v>
      </c>
      <c r="P68" s="94"/>
      <c r="Q68" s="94"/>
      <c r="R68" s="95">
        <f t="shared" si="0"/>
        <v>2</v>
      </c>
      <c r="S68" s="95">
        <f t="shared" si="1"/>
        <v>0</v>
      </c>
      <c r="T68" s="96">
        <f t="shared" si="6"/>
        <v>0</v>
      </c>
      <c r="U68" s="96"/>
    </row>
    <row r="69" spans="2:21" s="90" customFormat="1" ht="63.75" hidden="1">
      <c r="B69" s="101" t="s">
        <v>161</v>
      </c>
      <c r="C69" s="105" t="s">
        <v>264</v>
      </c>
      <c r="D69" s="93" t="s">
        <v>162</v>
      </c>
      <c r="E69" s="93" t="s">
        <v>165</v>
      </c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 t="s">
        <v>6</v>
      </c>
      <c r="R69" s="95">
        <f t="shared" si="0"/>
        <v>1</v>
      </c>
      <c r="S69" s="95">
        <f t="shared" si="1"/>
        <v>0</v>
      </c>
      <c r="T69" s="96">
        <f t="shared" si="6"/>
        <v>0</v>
      </c>
      <c r="U69" s="96"/>
    </row>
    <row r="70" spans="2:21" s="90" customFormat="1" ht="48" customHeight="1">
      <c r="B70" s="101" t="s">
        <v>19</v>
      </c>
      <c r="C70" s="111" t="s">
        <v>265</v>
      </c>
      <c r="D70" s="93" t="s">
        <v>163</v>
      </c>
      <c r="E70" s="93" t="s">
        <v>165</v>
      </c>
      <c r="F70" s="94" t="s">
        <v>6</v>
      </c>
      <c r="G70" s="94" t="s">
        <v>6</v>
      </c>
      <c r="H70" s="94" t="s">
        <v>6</v>
      </c>
      <c r="I70" s="94"/>
      <c r="J70" s="94"/>
      <c r="K70" s="94"/>
      <c r="L70" s="94"/>
      <c r="M70" s="94"/>
      <c r="N70" s="94"/>
      <c r="O70" s="94"/>
      <c r="P70" s="94"/>
      <c r="Q70" s="94"/>
      <c r="R70" s="95">
        <f t="shared" si="0"/>
        <v>3</v>
      </c>
      <c r="S70" s="95">
        <f t="shared" si="1"/>
        <v>0</v>
      </c>
      <c r="T70" s="96">
        <f t="shared" si="6"/>
        <v>0</v>
      </c>
      <c r="U70" s="96"/>
    </row>
    <row r="71" spans="2:21" s="90" customFormat="1" ht="38.25" hidden="1">
      <c r="B71" s="101" t="s">
        <v>266</v>
      </c>
      <c r="C71" s="105" t="s">
        <v>20</v>
      </c>
      <c r="D71" s="93" t="s">
        <v>167</v>
      </c>
      <c r="E71" s="93" t="s">
        <v>165</v>
      </c>
      <c r="F71" s="94"/>
      <c r="G71" s="94"/>
      <c r="H71" s="94"/>
      <c r="I71" s="94" t="s">
        <v>6</v>
      </c>
      <c r="J71" s="94" t="s">
        <v>6</v>
      </c>
      <c r="K71" s="94" t="s">
        <v>6</v>
      </c>
      <c r="L71" s="94"/>
      <c r="M71" s="94"/>
      <c r="N71" s="94"/>
      <c r="O71" s="94"/>
      <c r="P71" s="94"/>
      <c r="Q71" s="94"/>
      <c r="R71" s="95">
        <f>COUNTIF(D71:Q71,"=Ejecutado")+COUNTIF(D71:Q71,"=Sin ejecutar")</f>
        <v>3</v>
      </c>
      <c r="S71" s="95">
        <f>COUNTIF(D71:Q71,"=Ejecutado")</f>
        <v>0</v>
      </c>
      <c r="T71" s="96">
        <f>+S71/R71</f>
        <v>0</v>
      </c>
      <c r="U71" s="96"/>
    </row>
    <row r="72" spans="2:21" s="90" customFormat="1" ht="25.5" hidden="1">
      <c r="B72" s="101" t="s">
        <v>267</v>
      </c>
      <c r="C72" s="111" t="s">
        <v>268</v>
      </c>
      <c r="D72" s="93" t="s">
        <v>269</v>
      </c>
      <c r="E72" s="93" t="s">
        <v>165</v>
      </c>
      <c r="F72" s="94"/>
      <c r="G72" s="94"/>
      <c r="H72" s="94" t="s">
        <v>6</v>
      </c>
      <c r="I72" s="94" t="s">
        <v>6</v>
      </c>
      <c r="J72" s="94" t="s">
        <v>6</v>
      </c>
      <c r="K72" s="94"/>
      <c r="L72" s="94"/>
      <c r="M72" s="94"/>
      <c r="N72" s="94"/>
      <c r="O72" s="94"/>
      <c r="P72" s="94"/>
      <c r="Q72" s="94"/>
      <c r="R72" s="95">
        <f>COUNTIF(D72:Q72,"=Ejecutado")+COUNTIF(D72:Q72,"=Sin ejecutar")</f>
        <v>3</v>
      </c>
      <c r="S72" s="95">
        <f>COUNTIF(D72:Q72,"=Ejecutado")</f>
        <v>0</v>
      </c>
      <c r="T72" s="96">
        <f>+S72/R72</f>
        <v>0</v>
      </c>
      <c r="U72" s="96"/>
    </row>
    <row r="73" spans="2:21" s="90" customFormat="1" ht="25.5" hidden="1">
      <c r="B73" s="112" t="s">
        <v>270</v>
      </c>
      <c r="C73" s="111" t="s">
        <v>193</v>
      </c>
      <c r="D73" s="93" t="s">
        <v>271</v>
      </c>
      <c r="E73" s="93" t="s">
        <v>165</v>
      </c>
      <c r="F73" s="94"/>
      <c r="G73" s="94"/>
      <c r="H73" s="94"/>
      <c r="I73" s="94"/>
      <c r="J73" s="94"/>
      <c r="K73" s="94" t="s">
        <v>6</v>
      </c>
      <c r="L73" s="94"/>
      <c r="M73" s="94"/>
      <c r="N73" s="94"/>
      <c r="O73" s="94"/>
      <c r="P73" s="94"/>
      <c r="Q73" s="94"/>
      <c r="R73" s="95">
        <f>COUNTIF(D73:Q73,"=Ejecutado")+COUNTIF(D73:Q73,"=Sin ejecutar")</f>
        <v>1</v>
      </c>
      <c r="S73" s="95">
        <f>COUNTIF(D73:Q73,"=Ejecutado")</f>
        <v>0</v>
      </c>
      <c r="T73" s="96">
        <f>+S73/R73</f>
        <v>0</v>
      </c>
      <c r="U73" s="96"/>
    </row>
    <row r="74" spans="2:21" s="90" customFormat="1" ht="25.5" hidden="1">
      <c r="B74" s="113" t="s">
        <v>272</v>
      </c>
      <c r="C74" s="114" t="s">
        <v>173</v>
      </c>
      <c r="D74" s="93" t="s">
        <v>166</v>
      </c>
      <c r="E74" s="93" t="s">
        <v>165</v>
      </c>
      <c r="F74" s="94"/>
      <c r="G74" s="94"/>
      <c r="H74" s="94" t="s">
        <v>6</v>
      </c>
      <c r="I74" s="94"/>
      <c r="J74" s="94"/>
      <c r="K74" s="94" t="s">
        <v>6</v>
      </c>
      <c r="L74" s="94"/>
      <c r="M74" s="94"/>
      <c r="N74" s="94" t="s">
        <v>6</v>
      </c>
      <c r="O74" s="94"/>
      <c r="P74" s="94"/>
      <c r="Q74" s="94" t="s">
        <v>6</v>
      </c>
      <c r="R74" s="95">
        <f t="shared" si="0"/>
        <v>4</v>
      </c>
      <c r="S74" s="95">
        <f t="shared" si="1"/>
        <v>0</v>
      </c>
      <c r="T74" s="96">
        <f t="shared" si="6"/>
        <v>0</v>
      </c>
      <c r="U74" s="96"/>
    </row>
    <row r="75" spans="2:21" s="90" customFormat="1" ht="38.25" hidden="1">
      <c r="B75" s="113" t="s">
        <v>168</v>
      </c>
      <c r="C75" s="114" t="s">
        <v>173</v>
      </c>
      <c r="D75" s="93" t="s">
        <v>172</v>
      </c>
      <c r="E75" s="93" t="s">
        <v>165</v>
      </c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5">
        <f>COUNTIF(D75:Q75,"=Ejecutado")+COUNTIF(D75:Q75,"=Sin ejecutar")</f>
        <v>0</v>
      </c>
      <c r="S75" s="95">
        <f>COUNTIF(D75:Q75,"=Ejecutado")</f>
        <v>0</v>
      </c>
      <c r="T75" s="96" t="e">
        <f>+S75/R75</f>
        <v>#DIV/0!</v>
      </c>
      <c r="U75" s="96"/>
    </row>
    <row r="76" spans="2:21" s="90" customFormat="1" ht="48.75" hidden="1" customHeight="1">
      <c r="B76" s="113" t="s">
        <v>276</v>
      </c>
      <c r="C76" s="114" t="s">
        <v>173</v>
      </c>
      <c r="D76" s="93" t="s">
        <v>273</v>
      </c>
      <c r="E76" s="93" t="s">
        <v>165</v>
      </c>
      <c r="F76" s="94"/>
      <c r="G76" s="94" t="s">
        <v>6</v>
      </c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5">
        <f t="shared" si="0"/>
        <v>1</v>
      </c>
      <c r="S76" s="95">
        <f t="shared" si="1"/>
        <v>0</v>
      </c>
      <c r="T76" s="96">
        <f t="shared" si="6"/>
        <v>0</v>
      </c>
      <c r="U76" s="96"/>
    </row>
    <row r="77" spans="2:21" s="90" customFormat="1" ht="40.5" hidden="1" customHeight="1">
      <c r="B77" s="112" t="s">
        <v>18</v>
      </c>
      <c r="C77" s="111" t="s">
        <v>193</v>
      </c>
      <c r="D77" s="93" t="s">
        <v>39</v>
      </c>
      <c r="E77" s="93" t="s">
        <v>165</v>
      </c>
      <c r="F77" s="94"/>
      <c r="G77" s="94"/>
      <c r="H77" s="94"/>
      <c r="I77" s="94" t="s">
        <v>6</v>
      </c>
      <c r="J77" s="94"/>
      <c r="K77" s="94"/>
      <c r="L77" s="94"/>
      <c r="M77" s="94"/>
      <c r="N77" s="94"/>
      <c r="O77" s="94"/>
      <c r="P77" s="94"/>
      <c r="Q77" s="94"/>
      <c r="R77" s="95">
        <f>COUNTIF(D77:Q77,"=Ejecutado")+COUNTIF(D77:Q77,"=Sin ejecutar")</f>
        <v>1</v>
      </c>
      <c r="S77" s="95">
        <f>COUNTIF(D77:Q77,"=Ejecutado")</f>
        <v>0</v>
      </c>
      <c r="T77" s="96">
        <f>+S77/R77</f>
        <v>0</v>
      </c>
      <c r="U77" s="96"/>
    </row>
    <row r="78" spans="2:21" s="90" customFormat="1" ht="38.25">
      <c r="B78" s="113" t="s">
        <v>169</v>
      </c>
      <c r="C78" s="114" t="s">
        <v>170</v>
      </c>
      <c r="D78" s="93" t="s">
        <v>171</v>
      </c>
      <c r="E78" s="93" t="s">
        <v>165</v>
      </c>
      <c r="F78" s="94" t="s">
        <v>6</v>
      </c>
      <c r="G78" s="94" t="s">
        <v>6</v>
      </c>
      <c r="H78" s="94" t="s">
        <v>6</v>
      </c>
      <c r="I78" s="94" t="s">
        <v>6</v>
      </c>
      <c r="J78" s="94" t="s">
        <v>6</v>
      </c>
      <c r="K78" s="94" t="s">
        <v>6</v>
      </c>
      <c r="L78" s="94" t="s">
        <v>6</v>
      </c>
      <c r="M78" s="94" t="s">
        <v>6</v>
      </c>
      <c r="N78" s="94" t="s">
        <v>6</v>
      </c>
      <c r="O78" s="94" t="s">
        <v>6</v>
      </c>
      <c r="P78" s="94" t="s">
        <v>6</v>
      </c>
      <c r="Q78" s="94" t="s">
        <v>6</v>
      </c>
      <c r="R78" s="95">
        <f t="shared" ref="R78:R88" si="46">COUNTIF(D78:Q78,"=Ejecutado")+COUNTIF(D78:Q78,"=Sin ejecutar")</f>
        <v>12</v>
      </c>
      <c r="S78" s="95">
        <f t="shared" ref="S78:S88" si="47">COUNTIF(D78:Q78,"=Ejecutado")</f>
        <v>0</v>
      </c>
      <c r="T78" s="96">
        <f t="shared" ref="T78:T88" si="48">+S78/R78</f>
        <v>0</v>
      </c>
      <c r="U78" s="96"/>
    </row>
    <row r="79" spans="2:21" s="90" customFormat="1" ht="12.75" hidden="1">
      <c r="B79" s="112" t="s">
        <v>277</v>
      </c>
      <c r="C79" s="111" t="s">
        <v>193</v>
      </c>
      <c r="D79" s="93" t="s">
        <v>39</v>
      </c>
      <c r="E79" s="93" t="s">
        <v>165</v>
      </c>
      <c r="F79" s="94"/>
      <c r="G79" s="94" t="s">
        <v>6</v>
      </c>
      <c r="H79" s="94"/>
      <c r="I79" s="94"/>
      <c r="J79" s="94" t="s">
        <v>6</v>
      </c>
      <c r="K79" s="94"/>
      <c r="L79" s="94"/>
      <c r="M79" s="94" t="s">
        <v>6</v>
      </c>
      <c r="N79" s="94"/>
      <c r="O79" s="94"/>
      <c r="P79" s="94"/>
      <c r="Q79" s="94"/>
      <c r="R79" s="95">
        <f>COUNTIF(D79:Q79,"=Ejecutado")+COUNTIF(D79:Q79,"=Sin ejecutar")</f>
        <v>3</v>
      </c>
      <c r="S79" s="95">
        <f>COUNTIF(D79:Q79,"=Ejecutado")</f>
        <v>0</v>
      </c>
      <c r="T79" s="96">
        <f>+S79/R79</f>
        <v>0</v>
      </c>
      <c r="U79" s="96"/>
    </row>
    <row r="80" spans="2:21" s="90" customFormat="1" ht="25.5">
      <c r="B80" s="115" t="s">
        <v>22</v>
      </c>
      <c r="C80" s="100" t="s">
        <v>274</v>
      </c>
      <c r="D80" s="93" t="s">
        <v>275</v>
      </c>
      <c r="E80" s="93" t="s">
        <v>165</v>
      </c>
      <c r="F80" s="94" t="s">
        <v>6</v>
      </c>
      <c r="G80" s="94" t="s">
        <v>6</v>
      </c>
      <c r="H80" s="94" t="s">
        <v>6</v>
      </c>
      <c r="I80" s="94" t="s">
        <v>6</v>
      </c>
      <c r="J80" s="94" t="s">
        <v>6</v>
      </c>
      <c r="K80" s="94"/>
      <c r="L80" s="94"/>
      <c r="M80" s="94"/>
      <c r="N80" s="94"/>
      <c r="O80" s="94"/>
      <c r="P80" s="94"/>
      <c r="Q80" s="94" t="s">
        <v>6</v>
      </c>
      <c r="R80" s="95">
        <f t="shared" si="46"/>
        <v>6</v>
      </c>
      <c r="S80" s="95">
        <f t="shared" si="47"/>
        <v>0</v>
      </c>
      <c r="T80" s="96">
        <f t="shared" si="48"/>
        <v>0</v>
      </c>
      <c r="U80" s="96"/>
    </row>
    <row r="81" spans="2:52" s="90" customFormat="1" ht="49.5" hidden="1" customHeight="1">
      <c r="B81" s="115" t="s">
        <v>249</v>
      </c>
      <c r="C81" s="93" t="s">
        <v>176</v>
      </c>
      <c r="D81" s="93" t="s">
        <v>140</v>
      </c>
      <c r="E81" s="93" t="s">
        <v>165</v>
      </c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 t="s">
        <v>6</v>
      </c>
      <c r="R81" s="95">
        <f>COUNTIF(F81:Q81,"=Ejecutado")+COUNTIF(F81:Q81,"=Sin ejecutar")</f>
        <v>1</v>
      </c>
      <c r="S81" s="95">
        <f>COUNTIF(F81:Q81,"=Ejecutado")</f>
        <v>0</v>
      </c>
      <c r="T81" s="96">
        <f t="shared" si="48"/>
        <v>0</v>
      </c>
      <c r="U81" s="9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</row>
    <row r="82" spans="2:52" s="90" customFormat="1" ht="12.75" hidden="1"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5">
        <f t="shared" si="46"/>
        <v>0</v>
      </c>
      <c r="S82" s="95">
        <f t="shared" si="47"/>
        <v>0</v>
      </c>
      <c r="T82" s="96" t="e">
        <f t="shared" si="48"/>
        <v>#DIV/0!</v>
      </c>
      <c r="U82" s="117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</row>
    <row r="83" spans="2:52" s="90" customFormat="1" ht="12.75" hidden="1">
      <c r="B83" s="113"/>
      <c r="C83" s="93"/>
      <c r="D83" s="93"/>
      <c r="E83" s="93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5">
        <f t="shared" si="46"/>
        <v>0</v>
      </c>
      <c r="S83" s="95">
        <f t="shared" si="47"/>
        <v>0</v>
      </c>
      <c r="T83" s="96" t="e">
        <f t="shared" si="48"/>
        <v>#DIV/0!</v>
      </c>
      <c r="U83" s="117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</row>
    <row r="84" spans="2:52" s="90" customFormat="1" ht="12.75" hidden="1">
      <c r="B84" s="113"/>
      <c r="C84" s="93"/>
      <c r="D84" s="93"/>
      <c r="E84" s="93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5">
        <f t="shared" si="46"/>
        <v>0</v>
      </c>
      <c r="S84" s="95">
        <f t="shared" si="47"/>
        <v>0</v>
      </c>
      <c r="T84" s="96" t="e">
        <f t="shared" si="48"/>
        <v>#DIV/0!</v>
      </c>
      <c r="U84" s="117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</row>
    <row r="85" spans="2:52" s="90" customFormat="1" ht="12.75" hidden="1">
      <c r="B85" s="113"/>
      <c r="C85" s="93"/>
      <c r="D85" s="93"/>
      <c r="E85" s="93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5">
        <f t="shared" si="46"/>
        <v>0</v>
      </c>
      <c r="S85" s="95">
        <f t="shared" si="47"/>
        <v>0</v>
      </c>
      <c r="T85" s="96" t="e">
        <f t="shared" si="48"/>
        <v>#DIV/0!</v>
      </c>
      <c r="U85" s="117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</row>
    <row r="86" spans="2:52" s="90" customFormat="1" ht="12.75" hidden="1">
      <c r="B86" s="113"/>
      <c r="C86" s="93"/>
      <c r="D86" s="93"/>
      <c r="E86" s="93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5">
        <f t="shared" si="46"/>
        <v>0</v>
      </c>
      <c r="S86" s="95">
        <f t="shared" si="47"/>
        <v>0</v>
      </c>
      <c r="T86" s="96" t="e">
        <f t="shared" si="48"/>
        <v>#DIV/0!</v>
      </c>
      <c r="U86" s="117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</row>
    <row r="87" spans="2:52" s="90" customFormat="1" ht="12.75" hidden="1">
      <c r="B87" s="113"/>
      <c r="C87" s="93"/>
      <c r="D87" s="93"/>
      <c r="E87" s="93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5">
        <f t="shared" si="46"/>
        <v>0</v>
      </c>
      <c r="S87" s="95">
        <f t="shared" si="47"/>
        <v>0</v>
      </c>
      <c r="T87" s="96" t="e">
        <f t="shared" si="48"/>
        <v>#DIV/0!</v>
      </c>
      <c r="U87" s="117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</row>
    <row r="88" spans="2:52" s="90" customFormat="1" ht="12.75" hidden="1">
      <c r="B88" s="113"/>
      <c r="C88" s="93"/>
      <c r="D88" s="93"/>
      <c r="E88" s="93"/>
      <c r="F88" s="94"/>
      <c r="G88" s="94"/>
      <c r="H88" s="94"/>
      <c r="I88" s="94"/>
      <c r="J88" s="94"/>
      <c r="K88" s="94"/>
      <c r="L88" s="94"/>
      <c r="M88" s="100"/>
      <c r="N88" s="94"/>
      <c r="O88" s="94"/>
      <c r="P88" s="94"/>
      <c r="Q88" s="94"/>
      <c r="R88" s="95">
        <f t="shared" si="46"/>
        <v>0</v>
      </c>
      <c r="S88" s="95">
        <f t="shared" si="47"/>
        <v>0</v>
      </c>
      <c r="T88" s="96" t="e">
        <f t="shared" si="48"/>
        <v>#DIV/0!</v>
      </c>
      <c r="U88" s="117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</row>
    <row r="89" spans="2:52" s="4" customFormat="1" hidden="1">
      <c r="B89" s="14"/>
      <c r="C89" s="20"/>
      <c r="D89" s="20"/>
      <c r="E89" s="2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0">
        <f t="shared" ref="R89:R92" si="49">COUNTIF(D89:Q89,"=Ejecutado")+COUNTIF(D89:Q89,"=Sin ejecutar")</f>
        <v>0</v>
      </c>
      <c r="S89" s="10">
        <f t="shared" ref="S89:S92" si="50">COUNTIF(D89:Q89,"=Ejecutado")</f>
        <v>0</v>
      </c>
      <c r="T89" s="11" t="e">
        <f t="shared" ref="T89:T92" si="51">+S89/R89</f>
        <v>#DIV/0!</v>
      </c>
      <c r="U89" s="12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</row>
    <row r="90" spans="2:52" s="4" customFormat="1" hidden="1">
      <c r="B90" s="14"/>
      <c r="C90" s="20"/>
      <c r="D90" s="20"/>
      <c r="E90" s="2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0">
        <f t="shared" si="49"/>
        <v>0</v>
      </c>
      <c r="S90" s="10">
        <f t="shared" si="50"/>
        <v>0</v>
      </c>
      <c r="T90" s="11" t="e">
        <f t="shared" si="51"/>
        <v>#DIV/0!</v>
      </c>
      <c r="U90" s="12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2:52" s="4" customFormat="1" hidden="1">
      <c r="B91" s="14"/>
      <c r="C91" s="20"/>
      <c r="D91" s="20"/>
      <c r="E91" s="2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>
        <f t="shared" si="49"/>
        <v>0</v>
      </c>
      <c r="S91" s="10">
        <f t="shared" si="50"/>
        <v>0</v>
      </c>
      <c r="T91" s="11" t="e">
        <f t="shared" si="51"/>
        <v>#DIV/0!</v>
      </c>
      <c r="U91" s="12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2:52" s="4" customFormat="1" hidden="1">
      <c r="B92" s="14"/>
      <c r="C92" s="20"/>
      <c r="D92" s="20"/>
      <c r="E92" s="2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0">
        <f t="shared" si="49"/>
        <v>0</v>
      </c>
      <c r="S92" s="10">
        <f t="shared" si="50"/>
        <v>0</v>
      </c>
      <c r="T92" s="11" t="e">
        <f t="shared" si="51"/>
        <v>#DIV/0!</v>
      </c>
      <c r="U92" s="12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2:52" s="3" customFormat="1">
      <c r="B93" s="15"/>
      <c r="C93" s="13"/>
      <c r="D93" s="13"/>
      <c r="E93" s="13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3"/>
      <c r="S93" s="4"/>
      <c r="T93" s="4"/>
      <c r="U93" s="16"/>
    </row>
    <row r="94" spans="2:52" s="3" customFormat="1">
      <c r="B94" s="15"/>
      <c r="C94" s="13"/>
      <c r="D94" s="13"/>
      <c r="E94" s="13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3"/>
      <c r="S94" s="4"/>
      <c r="T94" s="4"/>
      <c r="U94" s="16"/>
    </row>
    <row r="95" spans="2:52" s="3" customFormat="1">
      <c r="B95" s="15"/>
      <c r="C95" s="13"/>
      <c r="D95" s="13"/>
      <c r="E95" s="13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3"/>
      <c r="S95" s="4"/>
      <c r="T95" s="4"/>
      <c r="U95" s="16"/>
    </row>
    <row r="96" spans="2:52" s="3" customFormat="1">
      <c r="B96" s="6"/>
      <c r="C96" s="13"/>
      <c r="D96" s="13"/>
      <c r="E96" s="13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3"/>
      <c r="S96" s="4"/>
      <c r="T96" s="4"/>
      <c r="U96" s="16"/>
    </row>
    <row r="97" spans="1:52" s="4" customFormat="1">
      <c r="B97" s="5"/>
      <c r="D97" s="244" t="s">
        <v>2</v>
      </c>
      <c r="E97" s="244"/>
      <c r="F97" s="8">
        <f>COUNTIF(F4:F92,"=Ejecutado")+COUNTIF(F4:F82,"=Sin ejecutar")</f>
        <v>25</v>
      </c>
      <c r="G97" s="8">
        <f>COUNTIF(G4:G92,"=Ejecutado")+COUNTIF(G4:G82,"=Sin ejecutar")</f>
        <v>29</v>
      </c>
      <c r="H97" s="8">
        <f>COUNTIF(H4:H92,"=Ejecutado")+COUNTIF(H4:H82,"=Sin ejecutar")</f>
        <v>29</v>
      </c>
      <c r="I97" s="8">
        <f>COUNTIF(I4:I92,"=Ejecutado")+COUNTIF(I4:I82,"=Sin ejecutar")</f>
        <v>32</v>
      </c>
      <c r="J97" s="8">
        <f>COUNTIF(J4:J92,"=Ejecutado")+COUNTIF(J4:J82,"=Sin ejecutar")</f>
        <v>34</v>
      </c>
      <c r="K97" s="8">
        <f t="shared" ref="K97:Q97" si="52">COUNTIF(K4:K92,"=Ejecutado")+COUNTIF(K4:K92,"=Sin ejecutar")</f>
        <v>35</v>
      </c>
      <c r="L97" s="8">
        <f t="shared" si="52"/>
        <v>27</v>
      </c>
      <c r="M97" s="8">
        <f t="shared" si="52"/>
        <v>31</v>
      </c>
      <c r="N97" s="8">
        <f t="shared" si="52"/>
        <v>27</v>
      </c>
      <c r="O97" s="8">
        <f t="shared" si="52"/>
        <v>25</v>
      </c>
      <c r="P97" s="8">
        <f t="shared" si="52"/>
        <v>26</v>
      </c>
      <c r="Q97" s="8">
        <f t="shared" si="52"/>
        <v>31</v>
      </c>
      <c r="R97" s="13">
        <f>SUM(F97:Q97)</f>
        <v>351</v>
      </c>
      <c r="S97" s="13"/>
      <c r="T97" s="13"/>
      <c r="U97" s="1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</row>
    <row r="98" spans="1:52" s="4" customFormat="1">
      <c r="B98" s="5"/>
      <c r="D98" s="244" t="s">
        <v>116</v>
      </c>
      <c r="E98" s="244"/>
      <c r="F98" s="8">
        <f t="shared" ref="F98:Q98" si="53">COUNTIF(F$4:F$92,"=Ejecutado")</f>
        <v>0</v>
      </c>
      <c r="G98" s="8">
        <f t="shared" si="53"/>
        <v>0</v>
      </c>
      <c r="H98" s="8">
        <f t="shared" si="53"/>
        <v>0</v>
      </c>
      <c r="I98" s="8">
        <f t="shared" si="53"/>
        <v>0</v>
      </c>
      <c r="J98" s="8">
        <f t="shared" si="53"/>
        <v>0</v>
      </c>
      <c r="K98" s="8">
        <f t="shared" si="53"/>
        <v>0</v>
      </c>
      <c r="L98" s="8">
        <f t="shared" si="53"/>
        <v>0</v>
      </c>
      <c r="M98" s="8">
        <f t="shared" si="53"/>
        <v>0</v>
      </c>
      <c r="N98" s="8">
        <f t="shared" si="53"/>
        <v>0</v>
      </c>
      <c r="O98" s="8">
        <f t="shared" si="53"/>
        <v>0</v>
      </c>
      <c r="P98" s="8">
        <f t="shared" si="53"/>
        <v>0</v>
      </c>
      <c r="Q98" s="8">
        <f t="shared" si="53"/>
        <v>0</v>
      </c>
      <c r="R98" s="1">
        <f>SUM(F98:Q98)</f>
        <v>0</v>
      </c>
      <c r="S98" s="1"/>
      <c r="T98" s="1"/>
      <c r="U98" s="1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>
      <c r="A99" s="4"/>
      <c r="B99" s="5"/>
      <c r="D99" s="244" t="s">
        <v>4</v>
      </c>
      <c r="E99" s="244"/>
      <c r="F99" s="9">
        <f t="shared" ref="F99:I99" si="54">F98/F97</f>
        <v>0</v>
      </c>
      <c r="G99" s="9">
        <f t="shared" si="54"/>
        <v>0</v>
      </c>
      <c r="H99" s="9">
        <f t="shared" si="54"/>
        <v>0</v>
      </c>
      <c r="I99" s="9">
        <f t="shared" si="54"/>
        <v>0</v>
      </c>
      <c r="J99" s="9">
        <f t="shared" ref="J99:Q99" si="55">J98/J97</f>
        <v>0</v>
      </c>
      <c r="K99" s="9">
        <f t="shared" si="55"/>
        <v>0</v>
      </c>
      <c r="L99" s="9">
        <f t="shared" si="55"/>
        <v>0</v>
      </c>
      <c r="M99" s="9">
        <f t="shared" si="55"/>
        <v>0</v>
      </c>
      <c r="N99" s="9">
        <f t="shared" si="55"/>
        <v>0</v>
      </c>
      <c r="O99" s="9">
        <f t="shared" si="55"/>
        <v>0</v>
      </c>
      <c r="P99" s="9">
        <f t="shared" si="55"/>
        <v>0</v>
      </c>
      <c r="Q99" s="9">
        <f t="shared" si="55"/>
        <v>0</v>
      </c>
      <c r="R99" s="1"/>
      <c r="S99" s="1"/>
    </row>
    <row r="100" spans="1:52">
      <c r="A100" s="4"/>
      <c r="B100" s="5"/>
    </row>
    <row r="101" spans="1:52">
      <c r="A101" s="4"/>
      <c r="B101" s="5"/>
    </row>
    <row r="102" spans="1:52">
      <c r="A102" s="4"/>
      <c r="B102" s="5"/>
    </row>
    <row r="103" spans="1:52">
      <c r="A103" s="4"/>
      <c r="B103" s="5"/>
    </row>
    <row r="104" spans="1:52">
      <c r="B104" s="5"/>
      <c r="F104" s="1"/>
      <c r="Q104" s="1"/>
      <c r="R104" s="1"/>
      <c r="S104" s="1"/>
    </row>
    <row r="105" spans="1:52">
      <c r="B105" s="5"/>
      <c r="C105" s="18" t="s">
        <v>8</v>
      </c>
      <c r="D105" s="20">
        <f>COUNTIF(F4:Q92,"=Ejecutado")</f>
        <v>0</v>
      </c>
      <c r="E105" s="85"/>
      <c r="F105" s="1"/>
      <c r="Q105" s="1"/>
      <c r="R105" s="1"/>
      <c r="S105" s="1"/>
    </row>
    <row r="106" spans="1:52" ht="34.5" customHeight="1">
      <c r="B106" s="5"/>
      <c r="C106" s="18" t="s">
        <v>9</v>
      </c>
      <c r="D106" s="20">
        <f>SUM(R4:R92)</f>
        <v>351</v>
      </c>
      <c r="E106" s="85"/>
      <c r="F106" s="1"/>
      <c r="Q106" s="1"/>
      <c r="R106" s="1"/>
      <c r="S106" s="1"/>
    </row>
    <row r="107" spans="1:52" ht="30.75" customHeight="1">
      <c r="B107" s="5"/>
      <c r="C107" s="18" t="s">
        <v>10</v>
      </c>
      <c r="D107" s="19">
        <f>D105/D106</f>
        <v>0</v>
      </c>
      <c r="E107" s="86"/>
      <c r="F107" s="1"/>
      <c r="Q107" s="1"/>
      <c r="R107" s="1"/>
      <c r="S107" s="1"/>
    </row>
    <row r="108" spans="1:52">
      <c r="B108" s="5"/>
      <c r="F108" s="1"/>
      <c r="Q108" s="1"/>
      <c r="R108" s="1"/>
      <c r="S108" s="1"/>
    </row>
    <row r="109" spans="1:52">
      <c r="B109" s="5"/>
      <c r="F109" s="1"/>
      <c r="Q109" s="1"/>
      <c r="R109" s="1"/>
      <c r="S109" s="1"/>
    </row>
    <row r="110" spans="1:52">
      <c r="B110" s="5"/>
      <c r="F110" s="1"/>
      <c r="Q110" s="1"/>
      <c r="R110" s="1"/>
      <c r="S110" s="1"/>
    </row>
    <row r="111" spans="1:52">
      <c r="B111" s="5"/>
      <c r="F111" s="1"/>
      <c r="Q111" s="1"/>
      <c r="R111" s="1"/>
      <c r="S111" s="1"/>
    </row>
    <row r="112" spans="1:52">
      <c r="B112" s="5"/>
      <c r="F112" s="1"/>
      <c r="Q112" s="1"/>
      <c r="R112" s="1"/>
      <c r="S112" s="1"/>
    </row>
    <row r="113" spans="2:19">
      <c r="B113" s="5"/>
      <c r="F113" s="1"/>
      <c r="Q113" s="1"/>
      <c r="R113" s="1"/>
      <c r="S113" s="1"/>
    </row>
    <row r="114" spans="2:19">
      <c r="B114" s="5"/>
      <c r="F114" s="1"/>
      <c r="Q114" s="1"/>
      <c r="R114" s="1"/>
      <c r="S114" s="1"/>
    </row>
    <row r="115" spans="2:19">
      <c r="B115" s="5"/>
      <c r="F115" s="1"/>
      <c r="Q115" s="1"/>
      <c r="R115" s="1"/>
      <c r="S115" s="1"/>
    </row>
    <row r="116" spans="2:19">
      <c r="B116" s="5"/>
      <c r="F116" s="1"/>
      <c r="Q116" s="1"/>
      <c r="R116" s="1"/>
      <c r="S116" s="1"/>
    </row>
    <row r="117" spans="2:19">
      <c r="B117" s="5"/>
      <c r="F117" s="1"/>
      <c r="Q117" s="1"/>
      <c r="R117" s="1"/>
      <c r="S117" s="1"/>
    </row>
    <row r="118" spans="2:19">
      <c r="B118" s="5"/>
      <c r="F118" s="1"/>
      <c r="Q118" s="1"/>
      <c r="R118" s="1"/>
      <c r="S118" s="1"/>
    </row>
    <row r="119" spans="2:19">
      <c r="B119" s="5"/>
      <c r="F119" s="1"/>
      <c r="Q119" s="1"/>
      <c r="R119" s="1"/>
      <c r="S119" s="1"/>
    </row>
    <row r="120" spans="2:19">
      <c r="B120" s="5"/>
      <c r="F120" s="1"/>
      <c r="Q120" s="1"/>
      <c r="R120" s="1"/>
      <c r="S120" s="1"/>
    </row>
    <row r="121" spans="2:19">
      <c r="B121" s="5"/>
      <c r="F121" s="1"/>
      <c r="Q121" s="1"/>
      <c r="R121" s="1"/>
      <c r="S121" s="1"/>
    </row>
    <row r="122" spans="2:19">
      <c r="B122" s="5"/>
      <c r="F122" s="1"/>
      <c r="Q122" s="1"/>
      <c r="R122" s="1"/>
      <c r="S122" s="1"/>
    </row>
    <row r="123" spans="2:19">
      <c r="B123" s="5"/>
      <c r="F123" s="1"/>
      <c r="Q123" s="1"/>
      <c r="R123" s="1"/>
      <c r="S123" s="1"/>
    </row>
    <row r="124" spans="2:19">
      <c r="B124" s="5"/>
      <c r="F124" s="1"/>
      <c r="Q124" s="1"/>
      <c r="R124" s="1"/>
      <c r="S124" s="1"/>
    </row>
    <row r="125" spans="2:19">
      <c r="B125" s="5"/>
      <c r="F125" s="1"/>
      <c r="Q125" s="1"/>
      <c r="R125" s="1"/>
      <c r="S125" s="1"/>
    </row>
    <row r="126" spans="2:19">
      <c r="B126" s="5"/>
      <c r="F126" s="1"/>
      <c r="Q126" s="1"/>
      <c r="R126" s="1"/>
      <c r="S126" s="1"/>
    </row>
    <row r="127" spans="2:19">
      <c r="B127" s="5"/>
      <c r="F127" s="1"/>
      <c r="Q127" s="1"/>
      <c r="R127" s="1"/>
      <c r="S127" s="1"/>
    </row>
    <row r="128" spans="2:19">
      <c r="B128" s="5"/>
      <c r="F128" s="1"/>
      <c r="Q128" s="1"/>
      <c r="R128" s="1"/>
      <c r="S128" s="1"/>
    </row>
    <row r="129" spans="2:19">
      <c r="B129" s="5"/>
      <c r="F129" s="1"/>
      <c r="Q129" s="1"/>
      <c r="R129" s="1"/>
      <c r="S129" s="1"/>
    </row>
    <row r="130" spans="2:19">
      <c r="B130" s="5"/>
      <c r="F130" s="1"/>
      <c r="Q130" s="1"/>
      <c r="R130" s="1"/>
      <c r="S130" s="1"/>
    </row>
    <row r="131" spans="2:19">
      <c r="B131" s="5"/>
      <c r="F131" s="1"/>
      <c r="Q131" s="1"/>
      <c r="R131" s="1"/>
      <c r="S131" s="1"/>
    </row>
    <row r="132" spans="2:19">
      <c r="B132" s="5"/>
      <c r="F132" s="1"/>
      <c r="Q132" s="1"/>
      <c r="R132" s="1"/>
      <c r="S132" s="1"/>
    </row>
    <row r="133" spans="2:19">
      <c r="B133" s="5"/>
      <c r="F133" s="1"/>
      <c r="Q133" s="1"/>
      <c r="R133" s="1"/>
      <c r="S133" s="1"/>
    </row>
    <row r="134" spans="2:19">
      <c r="B134" s="5"/>
      <c r="F134" s="1"/>
      <c r="Q134" s="1"/>
      <c r="R134" s="1"/>
      <c r="S134" s="1"/>
    </row>
    <row r="135" spans="2:19">
      <c r="B135" s="5"/>
      <c r="F135" s="1"/>
      <c r="Q135" s="1"/>
      <c r="R135" s="1"/>
      <c r="S135" s="1"/>
    </row>
    <row r="136" spans="2:19">
      <c r="B136" s="5"/>
      <c r="F136" s="1"/>
      <c r="Q136" s="1"/>
      <c r="R136" s="1"/>
      <c r="S136" s="1"/>
    </row>
    <row r="137" spans="2:19">
      <c r="B137" s="5"/>
      <c r="F137" s="1"/>
      <c r="Q137" s="1"/>
      <c r="R137" s="1"/>
      <c r="S137" s="1"/>
    </row>
  </sheetData>
  <autoFilter ref="A3:AZ92">
    <filterColumn colId="5">
      <customFilters>
        <customFilter operator="notEqual" val=" "/>
      </customFilters>
    </filterColumn>
  </autoFilter>
  <mergeCells count="6">
    <mergeCell ref="D97:E97"/>
    <mergeCell ref="D98:E98"/>
    <mergeCell ref="D99:E99"/>
    <mergeCell ref="S1:T1"/>
    <mergeCell ref="S2:T2"/>
    <mergeCell ref="A1:R2"/>
  </mergeCells>
  <phoneticPr fontId="0" type="noConversion"/>
  <conditionalFormatting sqref="T4 F99:Q99 T24 T7 T29:T49 T51:T76 T80:T92">
    <cfRule type="cellIs" dxfId="97" priority="149" stopIfTrue="1" operator="between">
      <formula>#REF!</formula>
      <formula>#REF!</formula>
    </cfRule>
    <cfRule type="cellIs" dxfId="96" priority="150" stopIfTrue="1" operator="between">
      <formula>#REF!</formula>
      <formula>#REF!</formula>
    </cfRule>
    <cfRule type="cellIs" dxfId="95" priority="151" stopIfTrue="1" operator="between">
      <formula>$AF$42</formula>
      <formula>$AG$42</formula>
    </cfRule>
  </conditionalFormatting>
  <conditionalFormatting sqref="F36 N88:Q88 F88:L88 G4:Q4 G8:Q8 F16:Q16 F9:Q11 K12:Q12 F20:Q20 F24:Q24 F80:Q87 F89:Q96 F27:Q35 H36:Q36 F37:Q49 F51:Q76 F78:Q78">
    <cfRule type="cellIs" dxfId="94" priority="162" stopIfTrue="1" operator="equal">
      <formula>$AF$46</formula>
    </cfRule>
    <cfRule type="cellIs" dxfId="93" priority="163" stopIfTrue="1" operator="equal">
      <formula>$AF$45</formula>
    </cfRule>
  </conditionalFormatting>
  <conditionalFormatting sqref="T78 T11 T15:T16 T20">
    <cfRule type="cellIs" dxfId="92" priority="114" stopIfTrue="1" operator="between">
      <formula>#REF!</formula>
      <formula>#REF!</formula>
    </cfRule>
    <cfRule type="cellIs" dxfId="91" priority="115" stopIfTrue="1" operator="between">
      <formula>#REF!</formula>
      <formula>#REF!</formula>
    </cfRule>
    <cfRule type="cellIs" dxfId="90" priority="116" stopIfTrue="1" operator="between">
      <formula>$AF$42</formula>
      <formula>$AG$42</formula>
    </cfRule>
  </conditionalFormatting>
  <conditionalFormatting sqref="T8:T9">
    <cfRule type="cellIs" dxfId="89" priority="98" stopIfTrue="1" operator="between">
      <formula>#REF!</formula>
      <formula>#REF!</formula>
    </cfRule>
    <cfRule type="cellIs" dxfId="88" priority="99" stopIfTrue="1" operator="between">
      <formula>#REF!</formula>
      <formula>#REF!</formula>
    </cfRule>
    <cfRule type="cellIs" dxfId="87" priority="100" stopIfTrue="1" operator="between">
      <formula>$AF$42</formula>
      <formula>$AG$42</formula>
    </cfRule>
  </conditionalFormatting>
  <conditionalFormatting sqref="F8">
    <cfRule type="cellIs" dxfId="86" priority="101" stopIfTrue="1" operator="equal">
      <formula>$AF$46</formula>
    </cfRule>
    <cfRule type="cellIs" dxfId="85" priority="102" stopIfTrue="1" operator="equal">
      <formula>$AF$45</formula>
    </cfRule>
  </conditionalFormatting>
  <conditionalFormatting sqref="T77">
    <cfRule type="cellIs" dxfId="84" priority="93" stopIfTrue="1" operator="between">
      <formula>#REF!</formula>
      <formula>#REF!</formula>
    </cfRule>
    <cfRule type="cellIs" dxfId="83" priority="94" stopIfTrue="1" operator="between">
      <formula>#REF!</formula>
      <formula>#REF!</formula>
    </cfRule>
    <cfRule type="cellIs" dxfId="82" priority="95" stopIfTrue="1" operator="between">
      <formula>$AF$42</formula>
      <formula>$AG$42</formula>
    </cfRule>
  </conditionalFormatting>
  <conditionalFormatting sqref="F77:Q77">
    <cfRule type="cellIs" dxfId="81" priority="96" stopIfTrue="1" operator="equal">
      <formula>$AF$46</formula>
    </cfRule>
    <cfRule type="cellIs" dxfId="80" priority="97" stopIfTrue="1" operator="equal">
      <formula>$AF$45</formula>
    </cfRule>
  </conditionalFormatting>
  <conditionalFormatting sqref="T6">
    <cfRule type="cellIs" dxfId="79" priority="83" stopIfTrue="1" operator="between">
      <formula>#REF!</formula>
      <formula>#REF!</formula>
    </cfRule>
    <cfRule type="cellIs" dxfId="78" priority="84" stopIfTrue="1" operator="between">
      <formula>#REF!</formula>
      <formula>#REF!</formula>
    </cfRule>
    <cfRule type="cellIs" dxfId="77" priority="85" stopIfTrue="1" operator="between">
      <formula>$AF$42</formula>
      <formula>$AG$42</formula>
    </cfRule>
  </conditionalFormatting>
  <conditionalFormatting sqref="F6:Q7">
    <cfRule type="cellIs" dxfId="76" priority="86" stopIfTrue="1" operator="equal">
      <formula>$AF$46</formula>
    </cfRule>
    <cfRule type="cellIs" dxfId="75" priority="87" stopIfTrue="1" operator="equal">
      <formula>$AF$45</formula>
    </cfRule>
  </conditionalFormatting>
  <conditionalFormatting sqref="T10">
    <cfRule type="cellIs" dxfId="74" priority="78" stopIfTrue="1" operator="between">
      <formula>#REF!</formula>
      <formula>#REF!</formula>
    </cfRule>
    <cfRule type="cellIs" dxfId="73" priority="79" stopIfTrue="1" operator="between">
      <formula>#REF!</formula>
      <formula>#REF!</formula>
    </cfRule>
    <cfRule type="cellIs" dxfId="72" priority="80" stopIfTrue="1" operator="between">
      <formula>$AF$42</formula>
      <formula>$AG$42</formula>
    </cfRule>
  </conditionalFormatting>
  <conditionalFormatting sqref="F13:Q13">
    <cfRule type="cellIs" dxfId="71" priority="76" stopIfTrue="1" operator="equal">
      <formula>$AF$46</formula>
    </cfRule>
    <cfRule type="cellIs" dxfId="70" priority="77" stopIfTrue="1" operator="equal">
      <formula>$AF$45</formula>
    </cfRule>
  </conditionalFormatting>
  <conditionalFormatting sqref="T13">
    <cfRule type="cellIs" dxfId="69" priority="73" stopIfTrue="1" operator="between">
      <formula>#REF!</formula>
      <formula>#REF!</formula>
    </cfRule>
    <cfRule type="cellIs" dxfId="68" priority="74" stopIfTrue="1" operator="between">
      <formula>#REF!</formula>
      <formula>#REF!</formula>
    </cfRule>
    <cfRule type="cellIs" dxfId="67" priority="75" stopIfTrue="1" operator="between">
      <formula>$AF$42</formula>
      <formula>$AG$42</formula>
    </cfRule>
  </conditionalFormatting>
  <conditionalFormatting sqref="F12:J12">
    <cfRule type="cellIs" dxfId="66" priority="71" stopIfTrue="1" operator="equal">
      <formula>$AF$46</formula>
    </cfRule>
    <cfRule type="cellIs" dxfId="65" priority="72" stopIfTrue="1" operator="equal">
      <formula>$AF$45</formula>
    </cfRule>
  </conditionalFormatting>
  <conditionalFormatting sqref="T12">
    <cfRule type="cellIs" dxfId="64" priority="68" stopIfTrue="1" operator="between">
      <formula>#REF!</formula>
      <formula>#REF!</formula>
    </cfRule>
    <cfRule type="cellIs" dxfId="63" priority="69" stopIfTrue="1" operator="between">
      <formula>#REF!</formula>
      <formula>#REF!</formula>
    </cfRule>
    <cfRule type="cellIs" dxfId="62" priority="70" stopIfTrue="1" operator="between">
      <formula>$AF$42</formula>
      <formula>$AG$42</formula>
    </cfRule>
  </conditionalFormatting>
  <conditionalFormatting sqref="F14:Q15">
    <cfRule type="cellIs" dxfId="61" priority="66" stopIfTrue="1" operator="equal">
      <formula>$AF$46</formula>
    </cfRule>
    <cfRule type="cellIs" dxfId="60" priority="67" stopIfTrue="1" operator="equal">
      <formula>$AF$45</formula>
    </cfRule>
  </conditionalFormatting>
  <conditionalFormatting sqref="T14">
    <cfRule type="cellIs" dxfId="59" priority="63" stopIfTrue="1" operator="between">
      <formula>#REF!</formula>
      <formula>#REF!</formula>
    </cfRule>
    <cfRule type="cellIs" dxfId="58" priority="64" stopIfTrue="1" operator="between">
      <formula>#REF!</formula>
      <formula>#REF!</formula>
    </cfRule>
    <cfRule type="cellIs" dxfId="57" priority="65" stopIfTrue="1" operator="between">
      <formula>$AF$42</formula>
      <formula>$AG$42</formula>
    </cfRule>
  </conditionalFormatting>
  <conditionalFormatting sqref="F17:Q17">
    <cfRule type="cellIs" dxfId="56" priority="61" stopIfTrue="1" operator="equal">
      <formula>$AF$46</formula>
    </cfRule>
    <cfRule type="cellIs" dxfId="55" priority="62" stopIfTrue="1" operator="equal">
      <formula>$AF$45</formula>
    </cfRule>
  </conditionalFormatting>
  <conditionalFormatting sqref="T17">
    <cfRule type="cellIs" dxfId="54" priority="58" stopIfTrue="1" operator="between">
      <formula>#REF!</formula>
      <formula>#REF!</formula>
    </cfRule>
    <cfRule type="cellIs" dxfId="53" priority="59" stopIfTrue="1" operator="between">
      <formula>#REF!</formula>
      <formula>#REF!</formula>
    </cfRule>
    <cfRule type="cellIs" dxfId="52" priority="60" stopIfTrue="1" operator="between">
      <formula>$AF$42</formula>
      <formula>$AG$42</formula>
    </cfRule>
  </conditionalFormatting>
  <conditionalFormatting sqref="F18:Q18">
    <cfRule type="cellIs" dxfId="51" priority="56" stopIfTrue="1" operator="equal">
      <formula>$AF$46</formula>
    </cfRule>
    <cfRule type="cellIs" dxfId="50" priority="57" stopIfTrue="1" operator="equal">
      <formula>$AF$45</formula>
    </cfRule>
  </conditionalFormatting>
  <conditionalFormatting sqref="T18">
    <cfRule type="cellIs" dxfId="49" priority="53" stopIfTrue="1" operator="between">
      <formula>#REF!</formula>
      <formula>#REF!</formula>
    </cfRule>
    <cfRule type="cellIs" dxfId="48" priority="54" stopIfTrue="1" operator="between">
      <formula>#REF!</formula>
      <formula>#REF!</formula>
    </cfRule>
    <cfRule type="cellIs" dxfId="47" priority="55" stopIfTrue="1" operator="between">
      <formula>$AF$42</formula>
      <formula>$AG$42</formula>
    </cfRule>
  </conditionalFormatting>
  <conditionalFormatting sqref="F19:Q19">
    <cfRule type="cellIs" dxfId="46" priority="46" stopIfTrue="1" operator="equal">
      <formula>$AF$46</formula>
    </cfRule>
    <cfRule type="cellIs" dxfId="45" priority="47" stopIfTrue="1" operator="equal">
      <formula>$AF$45</formula>
    </cfRule>
  </conditionalFormatting>
  <conditionalFormatting sqref="T19">
    <cfRule type="cellIs" dxfId="44" priority="43" stopIfTrue="1" operator="between">
      <formula>#REF!</formula>
      <formula>#REF!</formula>
    </cfRule>
    <cfRule type="cellIs" dxfId="43" priority="44" stopIfTrue="1" operator="between">
      <formula>#REF!</formula>
      <formula>#REF!</formula>
    </cfRule>
    <cfRule type="cellIs" dxfId="42" priority="45" stopIfTrue="1" operator="between">
      <formula>$AF$42</formula>
      <formula>$AG$42</formula>
    </cfRule>
  </conditionalFormatting>
  <conditionalFormatting sqref="F23:Q23">
    <cfRule type="cellIs" dxfId="41" priority="41" stopIfTrue="1" operator="equal">
      <formula>$AF$46</formula>
    </cfRule>
    <cfRule type="cellIs" dxfId="40" priority="42" stopIfTrue="1" operator="equal">
      <formula>$AF$45</formula>
    </cfRule>
  </conditionalFormatting>
  <conditionalFormatting sqref="T23">
    <cfRule type="cellIs" dxfId="39" priority="38" stopIfTrue="1" operator="between">
      <formula>#REF!</formula>
      <formula>#REF!</formula>
    </cfRule>
    <cfRule type="cellIs" dxfId="38" priority="39" stopIfTrue="1" operator="between">
      <formula>#REF!</formula>
      <formula>#REF!</formula>
    </cfRule>
    <cfRule type="cellIs" dxfId="37" priority="40" stopIfTrue="1" operator="between">
      <formula>$AF$42</formula>
      <formula>$AG$42</formula>
    </cfRule>
  </conditionalFormatting>
  <conditionalFormatting sqref="F21:Q21">
    <cfRule type="cellIs" dxfId="36" priority="36" stopIfTrue="1" operator="equal">
      <formula>$AF$46</formula>
    </cfRule>
    <cfRule type="cellIs" dxfId="35" priority="37" stopIfTrue="1" operator="equal">
      <formula>$AF$45</formula>
    </cfRule>
  </conditionalFormatting>
  <conditionalFormatting sqref="T21">
    <cfRule type="cellIs" dxfId="34" priority="33" stopIfTrue="1" operator="between">
      <formula>#REF!</formula>
      <formula>#REF!</formula>
    </cfRule>
    <cfRule type="cellIs" dxfId="33" priority="34" stopIfTrue="1" operator="between">
      <formula>#REF!</formula>
      <formula>#REF!</formula>
    </cfRule>
    <cfRule type="cellIs" dxfId="32" priority="35" stopIfTrue="1" operator="between">
      <formula>$AF$42</formula>
      <formula>$AG$42</formula>
    </cfRule>
  </conditionalFormatting>
  <conditionalFormatting sqref="F22:Q22">
    <cfRule type="cellIs" dxfId="31" priority="31" stopIfTrue="1" operator="equal">
      <formula>$AF$46</formula>
    </cfRule>
    <cfRule type="cellIs" dxfId="30" priority="32" stopIfTrue="1" operator="equal">
      <formula>$AF$45</formula>
    </cfRule>
  </conditionalFormatting>
  <conditionalFormatting sqref="T22">
    <cfRule type="cellIs" dxfId="29" priority="28" stopIfTrue="1" operator="between">
      <formula>#REF!</formula>
      <formula>#REF!</formula>
    </cfRule>
    <cfRule type="cellIs" dxfId="28" priority="29" stopIfTrue="1" operator="between">
      <formula>#REF!</formula>
      <formula>#REF!</formula>
    </cfRule>
    <cfRule type="cellIs" dxfId="27" priority="30" stopIfTrue="1" operator="between">
      <formula>$AF$42</formula>
      <formula>$AG$42</formula>
    </cfRule>
  </conditionalFormatting>
  <conditionalFormatting sqref="T25">
    <cfRule type="cellIs" dxfId="26" priority="23" stopIfTrue="1" operator="between">
      <formula>#REF!</formula>
      <formula>#REF!</formula>
    </cfRule>
    <cfRule type="cellIs" dxfId="25" priority="24" stopIfTrue="1" operator="between">
      <formula>#REF!</formula>
      <formula>#REF!</formula>
    </cfRule>
    <cfRule type="cellIs" dxfId="24" priority="25" stopIfTrue="1" operator="between">
      <formula>$AF$42</formula>
      <formula>$AG$42</formula>
    </cfRule>
  </conditionalFormatting>
  <conditionalFormatting sqref="F25:Q25">
    <cfRule type="cellIs" dxfId="23" priority="26" stopIfTrue="1" operator="equal">
      <formula>$AF$46</formula>
    </cfRule>
    <cfRule type="cellIs" dxfId="22" priority="27" stopIfTrue="1" operator="equal">
      <formula>$AF$45</formula>
    </cfRule>
  </conditionalFormatting>
  <conditionalFormatting sqref="T26:T28">
    <cfRule type="cellIs" dxfId="21" priority="18" stopIfTrue="1" operator="between">
      <formula>#REF!</formula>
      <formula>#REF!</formula>
    </cfRule>
    <cfRule type="cellIs" dxfId="20" priority="19" stopIfTrue="1" operator="between">
      <formula>#REF!</formula>
      <formula>#REF!</formula>
    </cfRule>
    <cfRule type="cellIs" dxfId="19" priority="20" stopIfTrue="1" operator="between">
      <formula>$AF$42</formula>
      <formula>$AG$42</formula>
    </cfRule>
  </conditionalFormatting>
  <conditionalFormatting sqref="F26:Q26">
    <cfRule type="cellIs" dxfId="18" priority="21" stopIfTrue="1" operator="equal">
      <formula>$AF$46</formula>
    </cfRule>
    <cfRule type="cellIs" dxfId="17" priority="22" stopIfTrue="1" operator="equal">
      <formula>$AF$45</formula>
    </cfRule>
  </conditionalFormatting>
  <conditionalFormatting sqref="T5">
    <cfRule type="cellIs" dxfId="16" priority="13" stopIfTrue="1" operator="between">
      <formula>#REF!</formula>
      <formula>#REF!</formula>
    </cfRule>
    <cfRule type="cellIs" dxfId="15" priority="14" stopIfTrue="1" operator="between">
      <formula>#REF!</formula>
      <formula>#REF!</formula>
    </cfRule>
    <cfRule type="cellIs" dxfId="14" priority="15" stopIfTrue="1" operator="between">
      <formula>$AF$42</formula>
      <formula>$AG$42</formula>
    </cfRule>
  </conditionalFormatting>
  <conditionalFormatting sqref="F5:Q5">
    <cfRule type="cellIs" dxfId="13" priority="16" stopIfTrue="1" operator="equal">
      <formula>$AF$46</formula>
    </cfRule>
    <cfRule type="cellIs" dxfId="12" priority="17" stopIfTrue="1" operator="equal">
      <formula>$AF$45</formula>
    </cfRule>
  </conditionalFormatting>
  <conditionalFormatting sqref="F4">
    <cfRule type="cellIs" dxfId="11" priority="11" stopIfTrue="1" operator="equal">
      <formula>$AF$46</formula>
    </cfRule>
    <cfRule type="cellIs" dxfId="10" priority="12" stopIfTrue="1" operator="equal">
      <formula>$AF$45</formula>
    </cfRule>
  </conditionalFormatting>
  <conditionalFormatting sqref="T50">
    <cfRule type="cellIs" dxfId="9" priority="6" stopIfTrue="1" operator="between">
      <formula>#REF!</formula>
      <formula>#REF!</formula>
    </cfRule>
    <cfRule type="cellIs" dxfId="8" priority="7" stopIfTrue="1" operator="between">
      <formula>#REF!</formula>
      <formula>#REF!</formula>
    </cfRule>
    <cfRule type="cellIs" dxfId="7" priority="8" stopIfTrue="1" operator="between">
      <formula>$AF$42</formula>
      <formula>$AG$42</formula>
    </cfRule>
  </conditionalFormatting>
  <conditionalFormatting sqref="F50:Q50">
    <cfRule type="cellIs" dxfId="6" priority="9" stopIfTrue="1" operator="equal">
      <formula>$AF$46</formula>
    </cfRule>
    <cfRule type="cellIs" dxfId="5" priority="10" stopIfTrue="1" operator="equal">
      <formula>$AF$45</formula>
    </cfRule>
  </conditionalFormatting>
  <conditionalFormatting sqref="T79">
    <cfRule type="cellIs" dxfId="4" priority="1" stopIfTrue="1" operator="between">
      <formula>#REF!</formula>
      <formula>#REF!</formula>
    </cfRule>
    <cfRule type="cellIs" dxfId="3" priority="2" stopIfTrue="1" operator="between">
      <formula>#REF!</formula>
      <formula>#REF!</formula>
    </cfRule>
    <cfRule type="cellIs" dxfId="2" priority="3" stopIfTrue="1" operator="between">
      <formula>$AF$42</formula>
      <formula>$AG$42</formula>
    </cfRule>
  </conditionalFormatting>
  <conditionalFormatting sqref="F79:Q79">
    <cfRule type="cellIs" dxfId="1" priority="4" stopIfTrue="1" operator="equal">
      <formula>$AF$46</formula>
    </cfRule>
    <cfRule type="cellIs" dxfId="0" priority="5" stopIfTrue="1" operator="equal">
      <formula>$AF$45</formula>
    </cfRule>
  </conditionalFormatting>
  <dataValidations count="1">
    <dataValidation type="list" allowBlank="1" showInputMessage="1" showErrorMessage="1" sqref="M85:M87 L81:M84 L85:L88 N81:Q88 I33:J36 G33:H34 G37:J40 G4:Q32 H35:H36 F4:F88 F89:Q96 K33:Q40 G79:K88 G41:Q78 L79:Q80">
      <formula1>$AF$43:$AF$46</formula1>
    </dataValidation>
  </dataValidations>
  <printOptions horizontalCentered="1" verticalCentered="1"/>
  <pageMargins left="0.39370078740157483" right="0.35433070866141736" top="0.39370078740157483" bottom="0.39370078740157483" header="0.51181102362204722" footer="0.51181102362204722"/>
  <pageSetup paperSize="5" scale="64" fitToHeight="0" orientation="landscape" r:id="rId1"/>
  <headerFooter alignWithMargins="0"/>
  <rowBreaks count="3" manualBreakCount="3">
    <brk id="21" min="1" max="16" man="1"/>
    <brk id="40" min="1" max="16" man="1"/>
    <brk id="65" min="1" max="16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Indicador</vt:lpstr>
      <vt:lpstr>Plan de Trabajo</vt:lpstr>
      <vt:lpstr>'Plan de Trabajo'!Área_de_impresión</vt:lpstr>
      <vt:lpstr>'Plan de Trabajo'!Títulos_a_imprimir</vt:lpstr>
    </vt:vector>
  </TitlesOfParts>
  <Company>Goodyear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NSA3261</dc:creator>
  <cp:lastModifiedBy>Leidy Juliana Ospina Saldarriaga</cp:lastModifiedBy>
  <cp:lastPrinted>2020-01-03T20:54:54Z</cp:lastPrinted>
  <dcterms:created xsi:type="dcterms:W3CDTF">2004-02-02T18:19:57Z</dcterms:created>
  <dcterms:modified xsi:type="dcterms:W3CDTF">2020-01-31T21:31:02Z</dcterms:modified>
</cp:coreProperties>
</file>